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6229-Condivisione\Ammin-Contab\PIANO TRIENNALE LAVORI\2025-2027\"/>
    </mc:Choice>
  </mc:AlternateContent>
  <xr:revisionPtr revIDLastSave="0" documentId="13_ncr:1_{86A35C63-8C8E-4344-9164-D29EF5CA5DBF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Scheda A" sheetId="1" r:id="rId1"/>
    <sheet name="Scheda D" sheetId="3" r:id="rId2"/>
    <sheet name="Scheda E" sheetId="4" r:id="rId3"/>
  </sheets>
  <definedNames>
    <definedName name="_xlnm.Print_Area" localSheetId="0">'Scheda A'!$A$1:$E$19</definedName>
    <definedName name="Excel_BuiltIn_Print_Area" localSheetId="2">'Scheda E'!$A:$N</definedName>
    <definedName name="Print_Area" localSheetId="0">'Scheda A'!$A$1:$E$19</definedName>
    <definedName name="Print_Area" localSheetId="1">'Scheda D'!$A$1:$Y$16</definedName>
    <definedName name="_xlnm.Print_Titles" localSheetId="1">'Scheda D'!$3:$5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6" i="4"/>
  <c r="H11" i="4"/>
  <c r="H10" i="4"/>
  <c r="H9" i="4"/>
  <c r="H8" i="4"/>
  <c r="H7" i="4"/>
  <c r="H6" i="4"/>
  <c r="F11" i="4"/>
  <c r="F10" i="4"/>
  <c r="F9" i="4"/>
  <c r="F8" i="4"/>
  <c r="F7" i="4"/>
  <c r="F6" i="4"/>
  <c r="E11" i="4"/>
  <c r="E10" i="4"/>
  <c r="E9" i="4"/>
  <c r="E8" i="4"/>
  <c r="E7" i="4"/>
  <c r="E6" i="4"/>
  <c r="T7" i="3"/>
  <c r="T8" i="3"/>
  <c r="T9" i="3"/>
  <c r="T10" i="3"/>
  <c r="T11" i="3"/>
  <c r="T6" i="3"/>
  <c r="B6" i="1"/>
  <c r="E6" i="1" l="1"/>
  <c r="E7" i="1"/>
  <c r="E8" i="1"/>
  <c r="E9" i="1"/>
  <c r="E11" i="1"/>
  <c r="E12" i="1"/>
  <c r="B13" i="1"/>
  <c r="C13" i="1"/>
  <c r="D13" i="1"/>
  <c r="E13" i="1" l="1"/>
</calcChain>
</file>

<file path=xl/sharedStrings.xml><?xml version="1.0" encoding="utf-8"?>
<sst xmlns="http://schemas.openxmlformats.org/spreadsheetml/2006/main" count="229" uniqueCount="104">
  <si>
    <t>TIPOLOGIA RISORSE</t>
  </si>
  <si>
    <t>Arco temporale di validità del programma</t>
  </si>
  <si>
    <t>Disponibilità finanziaria</t>
  </si>
  <si>
    <t xml:space="preserve">Importo Totale </t>
  </si>
  <si>
    <t xml:space="preserve">Primo anno </t>
  </si>
  <si>
    <t xml:space="preserve">Secondo anno </t>
  </si>
  <si>
    <t xml:space="preserve">Terzo anno 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</si>
  <si>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</si>
  <si>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</si>
  <si>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</si>
  <si>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</si>
  <si>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altra tipologia</t>
  </si>
  <si>
    <t>totale</t>
  </si>
  <si>
    <t>Reg</t>
  </si>
  <si>
    <t>Prov</t>
  </si>
  <si>
    <t>Com</t>
  </si>
  <si>
    <t>Primo anno</t>
  </si>
  <si>
    <t>Secondo anno</t>
  </si>
  <si>
    <t>Terzo anno</t>
  </si>
  <si>
    <t>015</t>
  </si>
  <si>
    <t>015146</t>
  </si>
  <si>
    <t>ITC4C</t>
  </si>
  <si>
    <t>Numero Intervento CUI</t>
  </si>
  <si>
    <t>Cod. Int. Amm.ne</t>
  </si>
  <si>
    <t>Codice CUP</t>
  </si>
  <si>
    <t>Annualità nella quale si prevede di dare avvio alla procedura di affidamento</t>
  </si>
  <si>
    <t xml:space="preserve">Lotto funzionale </t>
  </si>
  <si>
    <t>Codice ISTAT</t>
  </si>
  <si>
    <t>Localizzazione codice NUTS</t>
  </si>
  <si>
    <t>Tipologia</t>
  </si>
  <si>
    <t xml:space="preserve">Settore e sottosettore intervento </t>
  </si>
  <si>
    <t>Descrizione dell'intervento</t>
  </si>
  <si>
    <t>Livello di priorità</t>
  </si>
  <si>
    <t>Costi su annualità successive</t>
  </si>
  <si>
    <t>Importo complessivo</t>
  </si>
  <si>
    <t>Valore degli eventuali immobili di cui alla scheda C collegati all'intervento</t>
  </si>
  <si>
    <t>Scadenza temporale ultima per l'utilizzo dell'eventuale finanziamento derivante da contrazione di mutuo</t>
  </si>
  <si>
    <t>Apporto di capitale privato</t>
  </si>
  <si>
    <t>Intervento aggiunto o variato a seguito di modifica programma</t>
  </si>
  <si>
    <t>No</t>
  </si>
  <si>
    <t>DESCRIZIONE INTERVENTO</t>
  </si>
  <si>
    <t>Importo annualità</t>
  </si>
  <si>
    <t>Importo intervento</t>
  </si>
  <si>
    <t>Finalità</t>
  </si>
  <si>
    <t>Conformità urbanistica</t>
  </si>
  <si>
    <t>Verifica vincoli ambientali</t>
  </si>
  <si>
    <t>LIVELLO DI PROGETTAZIONE</t>
  </si>
  <si>
    <t>CENTRALE DI COMMITTENZA O SOGGETTO AGGREGATORE AL QUALE SI INTENDE DELEGARE LA PROCEDURA DI AFFIDAMENTO</t>
  </si>
  <si>
    <t>codice AUSA</t>
  </si>
  <si>
    <t>denominazione</t>
  </si>
  <si>
    <t>CUP</t>
  </si>
  <si>
    <t>-</t>
  </si>
  <si>
    <t>si</t>
  </si>
  <si>
    <t>SCHEDA A: PROGRAMMA TRIENNALE DELLE OPERE PUBBLICHE 2025/2027
DELL'UNIVERSITA' DEGLI STUDI DI MILANO
QUADRO DELLE RISORSE NECESSARIE ALLA REALIZZAZIONE DEL PROGRAMMA</t>
  </si>
  <si>
    <t>finanziamenti acquisibili ai sensi dell'articolo 3 del decreto- legge 31 ottobre 1990, n. 310, convertito con modificazioni dalla legge 22 dicembre 1990 n. 403</t>
  </si>
  <si>
    <t xml:space="preserve">risorse derivanti da trasferimento di immobili </t>
  </si>
  <si>
    <t>Angelo Casertano</t>
  </si>
  <si>
    <t>f.to Angelo Casertano</t>
  </si>
  <si>
    <t>SCHEDA D: PROGRAMMA TRIENNALE DELLE OPERE PUBBLICHE 2025/2027
DELL'UNIVERSITA' DEGLI STUDI DI MILANO 
ELENCO DEGLI INERVENTI DEL PROGRAMMA</t>
  </si>
  <si>
    <t>Responsabile Unico del Progetto</t>
  </si>
  <si>
    <t>Lavoro complesso</t>
  </si>
  <si>
    <t>Importo</t>
  </si>
  <si>
    <t>Edificio n. 11010, sito in Milano, via Festa del Perdono n. 7
Consolidamento strutturale deposito Centrale per posa armadi compattabili</t>
  </si>
  <si>
    <t>Edificio n. 31110, in Milano, Via Saldini n. 50 - Palazzo delle Scienze
Intervento di adeguamento spazi per la realizzazione di Common Room, servizi igienici, uffici amministrativi e conference room per le esigenze del Dipartimento di Matematica Federigo Enriques</t>
  </si>
  <si>
    <t>Edificio n. 21500,sito  in Milano, Via Mangiagalli n. 25.
Sostituzione gruppo frigorifero a servizio degli impianti di condizionamento degli edifici</t>
  </si>
  <si>
    <t>Edificio n. 21500, in Milano, Via Mangiagalli n. 25
Realizzazione opere per il trattamento acustico</t>
  </si>
  <si>
    <t>Edificio n.  31110, sito in Milano, Via Saldini n. 50
Adeguamento degli impianti elettrici</t>
  </si>
  <si>
    <t>Edificio n. 11020, in Milano, Via Festa del Perdono n. 3
Intervento di ristrutturazione della Sala Lauree locale T110 sito al piano terra di via Festa del Perdono n. 3 al fine di realizzare un'aula di gestione del conflitto "Moot Court" </t>
  </si>
  <si>
    <t>03</t>
  </si>
  <si>
    <t>priorità media</t>
  </si>
  <si>
    <t>Stima dei costi dell'intervento</t>
  </si>
  <si>
    <t>SCHEDA E: PROGRAMMA TRIENNALE DELLE OPERE PUBBLICHE 2025/2027
DELL'UNIVERSITA' DEGLI STUDI DI MILANO
INTERVENTI RICOMPRESI NELL'ELENCO ANNUALE</t>
  </si>
  <si>
    <t>Codice Unico Intervento - CUI</t>
  </si>
  <si>
    <t xml:space="preserve">MIS - Miglioramento e incremento di servizio </t>
  </si>
  <si>
    <t>CPA - Conservazione del patrimonio</t>
  </si>
  <si>
    <t xml:space="preserve">ADN - Adeguamento normativo </t>
  </si>
  <si>
    <t>0000237830</t>
  </si>
  <si>
    <t>Università degli Studi di Milano</t>
  </si>
  <si>
    <t>Il referente del programma</t>
  </si>
  <si>
    <t>Direttore Generale</t>
  </si>
  <si>
    <t>3. progetto esecutivo</t>
  </si>
  <si>
    <t>Irene Bonera</t>
  </si>
  <si>
    <t>Marco Zanini</t>
  </si>
  <si>
    <t>Roberto Amendola</t>
  </si>
  <si>
    <t>Cesare Merluzzi</t>
  </si>
  <si>
    <t>2. progetto di fattibilità tecnico-economica: “documento finale”</t>
  </si>
  <si>
    <t>G48H25000320005</t>
  </si>
  <si>
    <t>G46F25000110005</t>
  </si>
  <si>
    <t>G43C22004580005</t>
  </si>
  <si>
    <t>G48H25000330005</t>
  </si>
  <si>
    <t>G41J25000030005</t>
  </si>
  <si>
    <t>G48H24001340005</t>
  </si>
  <si>
    <t>L80012650158202500001</t>
  </si>
  <si>
    <t>L80012650158202500002</t>
  </si>
  <si>
    <t>L80012650158202500003</t>
  </si>
  <si>
    <t>L80012650158202500004</t>
  </si>
  <si>
    <t>L80012650158202500005</t>
  </si>
  <si>
    <t>L80012650158202500006</t>
  </si>
  <si>
    <t>04-Ristrutturazione</t>
  </si>
  <si>
    <t>05.08 - Sociali e scolastiche</t>
  </si>
  <si>
    <t>07- Manutenzione straordinaria</t>
  </si>
  <si>
    <t>Edificio n. 31110, in Milano, Via Saldini n. 50 - Palazzo delle Scienze
Intervento di adeguamento spazi per la realizzazione di Common Room, servizi igienici, uffici amministrativi e aula dipartimentale per le esigenze del Dipartimento di Matematica Federigo Enriques</t>
  </si>
  <si>
    <t>09-Manutenzione straord con efficientamento energetico</t>
  </si>
  <si>
    <t>60 - Ammodernamento tecnologico e laboratoriale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</si>
</sst>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 &quot;* #,##0.00_-;&quot;-€ &quot;* #,##0.00_-;_-&quot;€ &quot;* \-_-;_-@_-"/>
    <numFmt numFmtId="165" formatCode="_-&quot;€ &quot;* #,##0.00_-;&quot;-€ &quot;* #,##0.00_-;_-&quot;€ &quot;* \-??_-;_-@_-"/>
    <numFmt numFmtId="166" formatCode="_-&quot;€ &quot;* #,##0_-;&quot;-€ &quot;* #,##0_-;_-&quot;€ &quot;* \-_-;_-@_-"/>
  </numFmts>
  <fonts count="19" x14ac:knownFonts="1"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i/>
      <sz val="12"/>
      <color indexed="8"/>
      <name val="Trebuchet MS"/>
      <family val="2"/>
    </font>
    <font>
      <sz val="20"/>
      <color indexed="8"/>
      <name val="Calibri"/>
      <family val="2"/>
    </font>
    <font>
      <b/>
      <sz val="16"/>
      <color indexed="8"/>
      <name val="Trebuchet MS"/>
      <family val="2"/>
    </font>
    <font>
      <b/>
      <sz val="20"/>
      <color indexed="8"/>
      <name val="Trebuchet MS"/>
      <family val="2"/>
    </font>
    <font>
      <sz val="20"/>
      <color indexed="8"/>
      <name val="Trebuchet MS"/>
      <family val="2"/>
    </font>
    <font>
      <b/>
      <sz val="18"/>
      <color indexed="8"/>
      <name val="Trebuchet MS"/>
      <family val="2"/>
    </font>
    <font>
      <i/>
      <sz val="20"/>
      <color indexed="8"/>
      <name val="Trebuchet MS"/>
      <family val="2"/>
    </font>
    <font>
      <b/>
      <sz val="14"/>
      <color indexed="8"/>
      <name val="Trebuchet MS"/>
      <family val="2"/>
    </font>
    <font>
      <sz val="18"/>
      <color indexed="8"/>
      <name val="Trebuchet MS"/>
      <family val="2"/>
    </font>
    <font>
      <sz val="11"/>
      <color indexed="8"/>
      <name val="Calibri"/>
      <family val="2"/>
    </font>
    <font>
      <sz val="20"/>
      <name val="Trebuchet MS"/>
      <family val="2"/>
    </font>
    <font>
      <b/>
      <sz val="20"/>
      <color indexed="8"/>
      <name val="Calibri"/>
      <family val="2"/>
    </font>
    <font>
      <sz val="20"/>
      <color rgb="FFFF0000"/>
      <name val="Trebuchet MS"/>
      <family val="2"/>
    </font>
    <font>
      <sz val="11"/>
      <color rgb="FFFF0000"/>
      <name val="Calibri"/>
      <family val="2"/>
    </font>
    <font>
      <sz val="1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3" fillId="0" borderId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165" fontId="5" fillId="0" borderId="1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5" fontId="5" fillId="0" borderId="2" xfId="1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165" fontId="8" fillId="0" borderId="0" xfId="0" applyNumberFormat="1" applyFont="1"/>
    <xf numFmtId="49" fontId="12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7" fillId="0" borderId="0" xfId="0" applyFont="1" applyFill="1"/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80" zoomScaleSheetLayoutView="80" workbookViewId="0">
      <selection activeCell="C16" sqref="C16:D16"/>
    </sheetView>
  </sheetViews>
  <sheetFormatPr defaultColWidth="9.140625" defaultRowHeight="15.75" x14ac:dyDescent="0.25"/>
  <cols>
    <col min="1" max="1" width="72.140625" style="1" customWidth="1"/>
    <col min="2" max="2" width="20.42578125" style="1" bestFit="1" customWidth="1"/>
    <col min="3" max="4" width="20.7109375" style="1" customWidth="1"/>
    <col min="5" max="5" width="23.28515625" style="1" customWidth="1"/>
    <col min="6" max="16384" width="9.140625" style="1"/>
  </cols>
  <sheetData>
    <row r="1" spans="1:5" ht="72" customHeight="1" x14ac:dyDescent="0.25">
      <c r="A1" s="42" t="s">
        <v>53</v>
      </c>
      <c r="B1" s="42"/>
      <c r="C1" s="42"/>
      <c r="D1" s="42"/>
      <c r="E1" s="42"/>
    </row>
    <row r="3" spans="1:5" ht="18" x14ac:dyDescent="0.35">
      <c r="A3" s="43" t="s">
        <v>0</v>
      </c>
      <c r="B3" s="44" t="s">
        <v>1</v>
      </c>
      <c r="C3" s="44"/>
      <c r="D3" s="44"/>
      <c r="E3" s="44"/>
    </row>
    <row r="4" spans="1:5" ht="18" customHeight="1" x14ac:dyDescent="0.35">
      <c r="A4" s="43"/>
      <c r="B4" s="44" t="s">
        <v>2</v>
      </c>
      <c r="C4" s="44"/>
      <c r="D4" s="44"/>
      <c r="E4" s="45" t="s">
        <v>3</v>
      </c>
    </row>
    <row r="5" spans="1:5" ht="18" x14ac:dyDescent="0.25">
      <c r="A5" s="43"/>
      <c r="B5" s="2" t="s">
        <v>4</v>
      </c>
      <c r="C5" s="3" t="s">
        <v>5</v>
      </c>
      <c r="D5" s="2" t="s">
        <v>6</v>
      </c>
      <c r="E5" s="45"/>
    </row>
    <row r="6" spans="1:5" ht="64.5" customHeight="1" x14ac:dyDescent="0.25">
      <c r="A6" s="4" t="s">
        <v>7</v>
      </c>
      <c r="B6" s="20">
        <f>800000+170000</f>
        <v>970000</v>
      </c>
      <c r="C6" s="20">
        <v>0</v>
      </c>
      <c r="D6" s="20">
        <v>0</v>
      </c>
      <c r="E6" s="20">
        <f t="shared" ref="E6:E13" si="0">B6+C6+D6</f>
        <v>970000</v>
      </c>
    </row>
    <row r="7" spans="1:5" ht="63" customHeight="1" x14ac:dyDescent="0.25">
      <c r="A7" s="4" t="s">
        <v>8</v>
      </c>
      <c r="B7" s="5">
        <v>0</v>
      </c>
      <c r="C7" s="5">
        <v>0</v>
      </c>
      <c r="D7" s="5">
        <v>0</v>
      </c>
      <c r="E7" s="5">
        <f t="shared" si="0"/>
        <v>0</v>
      </c>
    </row>
    <row r="8" spans="1:5" ht="61.5" customHeight="1" x14ac:dyDescent="0.25">
      <c r="A8" s="4" t="s">
        <v>9</v>
      </c>
      <c r="B8" s="5">
        <v>0</v>
      </c>
      <c r="C8" s="5">
        <v>0</v>
      </c>
      <c r="D8" s="5">
        <v>0</v>
      </c>
      <c r="E8" s="5">
        <f t="shared" si="0"/>
        <v>0</v>
      </c>
    </row>
    <row r="9" spans="1:5" ht="50.1" customHeight="1" x14ac:dyDescent="0.25">
      <c r="A9" s="4" t="s">
        <v>10</v>
      </c>
      <c r="B9" s="20">
        <v>1495000</v>
      </c>
      <c r="C9" s="20">
        <v>100000</v>
      </c>
      <c r="D9" s="20">
        <v>0</v>
      </c>
      <c r="E9" s="5">
        <f t="shared" si="0"/>
        <v>1595000</v>
      </c>
    </row>
    <row r="10" spans="1:5" ht="105.75" customHeight="1" x14ac:dyDescent="0.25">
      <c r="A10" s="4" t="s">
        <v>54</v>
      </c>
      <c r="B10" s="5">
        <v>0</v>
      </c>
      <c r="C10" s="5">
        <v>0</v>
      </c>
      <c r="D10" s="5">
        <v>0</v>
      </c>
      <c r="E10" s="5">
        <v>0</v>
      </c>
    </row>
    <row r="11" spans="1:5" ht="72.75" customHeight="1" x14ac:dyDescent="0.25">
      <c r="A11" s="4" t="s">
        <v>55</v>
      </c>
      <c r="B11" s="5">
        <v>0</v>
      </c>
      <c r="C11" s="5">
        <v>0</v>
      </c>
      <c r="D11" s="5">
        <v>0</v>
      </c>
      <c r="E11" s="5">
        <f t="shared" si="0"/>
        <v>0</v>
      </c>
    </row>
    <row r="12" spans="1:5" ht="50.1" customHeight="1" x14ac:dyDescent="0.25">
      <c r="A12" s="4" t="s">
        <v>11</v>
      </c>
      <c r="B12" s="5">
        <v>0</v>
      </c>
      <c r="C12" s="5">
        <v>0</v>
      </c>
      <c r="D12" s="5">
        <v>0</v>
      </c>
      <c r="E12" s="5">
        <f t="shared" si="0"/>
        <v>0</v>
      </c>
    </row>
    <row r="13" spans="1:5" ht="50.1" customHeight="1" x14ac:dyDescent="0.25">
      <c r="A13" s="6" t="s">
        <v>12</v>
      </c>
      <c r="B13" s="7">
        <f>SUM(B6:B12)</f>
        <v>2465000</v>
      </c>
      <c r="C13" s="7">
        <f>SUM(C6:C12)</f>
        <v>100000</v>
      </c>
      <c r="D13" s="7">
        <f>SUM(D6:D12)</f>
        <v>0</v>
      </c>
      <c r="E13" s="7">
        <f t="shared" si="0"/>
        <v>2565000</v>
      </c>
    </row>
    <row r="14" spans="1:5" ht="18" x14ac:dyDescent="0.35">
      <c r="A14" s="8"/>
      <c r="B14" s="8"/>
      <c r="C14" s="8"/>
      <c r="D14" s="8"/>
      <c r="E14" s="8"/>
    </row>
    <row r="15" spans="1:5" ht="32.450000000000003" customHeight="1" x14ac:dyDescent="0.35">
      <c r="A15" s="9"/>
      <c r="B15" s="8"/>
      <c r="C15" s="47" t="s">
        <v>78</v>
      </c>
      <c r="D15" s="47"/>
      <c r="E15" s="8"/>
    </row>
    <row r="16" spans="1:5" ht="18" customHeight="1" x14ac:dyDescent="0.35">
      <c r="A16" s="8"/>
      <c r="B16" s="8"/>
      <c r="C16" s="41" t="s">
        <v>79</v>
      </c>
      <c r="D16" s="41"/>
      <c r="E16" s="8"/>
    </row>
    <row r="17" spans="1:5" ht="18" x14ac:dyDescent="0.35">
      <c r="A17" s="8"/>
      <c r="B17" s="8"/>
      <c r="C17" s="46" t="s">
        <v>56</v>
      </c>
      <c r="D17" s="46"/>
      <c r="E17" s="8"/>
    </row>
    <row r="18" spans="1:5" ht="18" x14ac:dyDescent="0.35">
      <c r="A18" s="8"/>
      <c r="B18" s="8"/>
      <c r="C18" s="48" t="s">
        <v>57</v>
      </c>
      <c r="D18" s="48"/>
      <c r="E18" s="8"/>
    </row>
    <row r="19" spans="1:5" ht="18" x14ac:dyDescent="0.35">
      <c r="A19" s="8"/>
      <c r="B19" s="8"/>
      <c r="C19" s="41"/>
      <c r="D19" s="41"/>
      <c r="E19" s="8"/>
    </row>
  </sheetData>
  <sheetProtection selectLockedCells="1" selectUnlockedCells="1"/>
  <mergeCells count="10">
    <mergeCell ref="C19:D19"/>
    <mergeCell ref="A1:E1"/>
    <mergeCell ref="A3:A5"/>
    <mergeCell ref="B3:E3"/>
    <mergeCell ref="B4:D4"/>
    <mergeCell ref="E4:E5"/>
    <mergeCell ref="C16:D16"/>
    <mergeCell ref="C17:D17"/>
    <mergeCell ref="C15:D15"/>
    <mergeCell ref="C18:D18"/>
  </mergeCells>
  <printOptions horizontalCentered="1" verticalCentered="1"/>
  <pageMargins left="0.25" right="0.25" top="0.75" bottom="0.75" header="0.3" footer="0.3"/>
  <pageSetup paperSize="8" scale="96" firstPageNumber="0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7"/>
  <sheetViews>
    <sheetView view="pageBreakPreview" zoomScale="40" zoomScaleSheetLayoutView="40" workbookViewId="0">
      <selection activeCell="L11" sqref="L11"/>
    </sheetView>
  </sheetViews>
  <sheetFormatPr defaultColWidth="9.140625" defaultRowHeight="26.25" x14ac:dyDescent="0.4"/>
  <cols>
    <col min="1" max="1" width="56.7109375" style="10" customWidth="1"/>
    <col min="2" max="2" width="18.28515625" style="10" customWidth="1"/>
    <col min="3" max="3" width="35.85546875" style="10" customWidth="1"/>
    <col min="4" max="4" width="26" style="10" customWidth="1"/>
    <col min="5" max="5" width="27.140625" style="10" customWidth="1"/>
    <col min="6" max="6" width="20.85546875" style="10" customWidth="1"/>
    <col min="7" max="7" width="19.5703125" style="10" customWidth="1"/>
    <col min="8" max="9" width="10.28515625" style="10" customWidth="1"/>
    <col min="10" max="10" width="13.42578125" style="10" customWidth="1"/>
    <col min="11" max="11" width="25.7109375" style="10" customWidth="1"/>
    <col min="12" max="12" width="28.28515625" style="10" bestFit="1" customWidth="1"/>
    <col min="13" max="13" width="22.42578125" style="10" customWidth="1"/>
    <col min="14" max="14" width="78.42578125" style="10" customWidth="1"/>
    <col min="15" max="15" width="17.28515625" style="10" customWidth="1"/>
    <col min="16" max="16" width="33.42578125" style="10" bestFit="1" customWidth="1"/>
    <col min="17" max="18" width="30.5703125" style="10" bestFit="1" customWidth="1"/>
    <col min="19" max="19" width="21" style="10" customWidth="1"/>
    <col min="20" max="20" width="30.5703125" style="10" bestFit="1" customWidth="1"/>
    <col min="21" max="21" width="25.42578125" style="10" customWidth="1"/>
    <col min="22" max="22" width="30.85546875" style="10" customWidth="1"/>
    <col min="23" max="24" width="21.85546875" style="10" customWidth="1"/>
    <col min="25" max="25" width="26.85546875" style="10" customWidth="1"/>
    <col min="26" max="16384" width="9.140625" style="10"/>
  </cols>
  <sheetData>
    <row r="1" spans="1:25" ht="99" customHeight="1" x14ac:dyDescent="0.4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5" s="35" customFormat="1" ht="36" customHeight="1" x14ac:dyDescent="0.4">
      <c r="A3" s="51" t="s">
        <v>22</v>
      </c>
      <c r="B3" s="51" t="s">
        <v>23</v>
      </c>
      <c r="C3" s="51" t="s">
        <v>24</v>
      </c>
      <c r="D3" s="51" t="s">
        <v>25</v>
      </c>
      <c r="E3" s="51" t="s">
        <v>59</v>
      </c>
      <c r="F3" s="52" t="s">
        <v>26</v>
      </c>
      <c r="G3" s="52" t="s">
        <v>60</v>
      </c>
      <c r="H3" s="52" t="s">
        <v>27</v>
      </c>
      <c r="I3" s="52"/>
      <c r="J3" s="52"/>
      <c r="K3" s="51" t="s">
        <v>28</v>
      </c>
      <c r="L3" s="52" t="s">
        <v>29</v>
      </c>
      <c r="M3" s="52" t="s">
        <v>30</v>
      </c>
      <c r="N3" s="52" t="s">
        <v>31</v>
      </c>
      <c r="O3" s="52" t="s">
        <v>32</v>
      </c>
      <c r="P3" s="53" t="s">
        <v>70</v>
      </c>
      <c r="Q3" s="53"/>
      <c r="R3" s="53"/>
      <c r="S3" s="53"/>
      <c r="T3" s="53"/>
      <c r="U3" s="53"/>
      <c r="V3" s="53"/>
      <c r="W3" s="53"/>
      <c r="X3" s="53"/>
      <c r="Y3" s="53"/>
    </row>
    <row r="4" spans="1:25" s="35" customFormat="1" ht="36" customHeight="1" x14ac:dyDescent="0.4">
      <c r="A4" s="51"/>
      <c r="B4" s="51"/>
      <c r="C4" s="51"/>
      <c r="D4" s="51"/>
      <c r="E4" s="51"/>
      <c r="F4" s="52"/>
      <c r="G4" s="52"/>
      <c r="H4" s="52" t="s">
        <v>13</v>
      </c>
      <c r="I4" s="52" t="s">
        <v>14</v>
      </c>
      <c r="J4" s="52" t="s">
        <v>15</v>
      </c>
      <c r="K4" s="51"/>
      <c r="L4" s="52"/>
      <c r="M4" s="52"/>
      <c r="N4" s="52"/>
      <c r="O4" s="52"/>
      <c r="P4" s="52" t="s">
        <v>16</v>
      </c>
      <c r="Q4" s="52" t="s">
        <v>17</v>
      </c>
      <c r="R4" s="52" t="s">
        <v>18</v>
      </c>
      <c r="S4" s="52" t="s">
        <v>33</v>
      </c>
      <c r="T4" s="52" t="s">
        <v>34</v>
      </c>
      <c r="U4" s="51" t="s">
        <v>35</v>
      </c>
      <c r="V4" s="51" t="s">
        <v>36</v>
      </c>
      <c r="W4" s="54" t="s">
        <v>37</v>
      </c>
      <c r="X4" s="54"/>
      <c r="Y4" s="51" t="s">
        <v>38</v>
      </c>
    </row>
    <row r="5" spans="1:25" s="35" customFormat="1" ht="36" customHeight="1" x14ac:dyDescent="0.4">
      <c r="A5" s="51"/>
      <c r="B5" s="51"/>
      <c r="C5" s="51"/>
      <c r="D5" s="51"/>
      <c r="E5" s="51"/>
      <c r="F5" s="52"/>
      <c r="G5" s="52"/>
      <c r="H5" s="52"/>
      <c r="I5" s="52"/>
      <c r="J5" s="52"/>
      <c r="K5" s="51"/>
      <c r="L5" s="52"/>
      <c r="M5" s="52"/>
      <c r="N5" s="52"/>
      <c r="O5" s="52"/>
      <c r="P5" s="52"/>
      <c r="Q5" s="52"/>
      <c r="R5" s="52"/>
      <c r="S5" s="52"/>
      <c r="T5" s="52"/>
      <c r="U5" s="51"/>
      <c r="V5" s="51"/>
      <c r="W5" s="23" t="s">
        <v>61</v>
      </c>
      <c r="X5" s="23" t="s">
        <v>29</v>
      </c>
      <c r="Y5" s="51"/>
    </row>
    <row r="6" spans="1:25" ht="194.25" x14ac:dyDescent="0.4">
      <c r="A6" s="24" t="s">
        <v>92</v>
      </c>
      <c r="B6" s="25"/>
      <c r="C6" s="25" t="s">
        <v>86</v>
      </c>
      <c r="D6" s="26">
        <v>2025</v>
      </c>
      <c r="E6" s="27" t="s">
        <v>81</v>
      </c>
      <c r="F6" s="28" t="s">
        <v>39</v>
      </c>
      <c r="G6" s="28" t="s">
        <v>39</v>
      </c>
      <c r="H6" s="34" t="s">
        <v>68</v>
      </c>
      <c r="I6" s="34" t="s">
        <v>19</v>
      </c>
      <c r="J6" s="34" t="s">
        <v>20</v>
      </c>
      <c r="K6" s="29" t="s">
        <v>21</v>
      </c>
      <c r="L6" s="27" t="s">
        <v>98</v>
      </c>
      <c r="M6" s="24" t="s">
        <v>99</v>
      </c>
      <c r="N6" s="30" t="s">
        <v>67</v>
      </c>
      <c r="O6" s="27" t="s">
        <v>69</v>
      </c>
      <c r="P6" s="31">
        <v>270000</v>
      </c>
      <c r="Q6" s="31">
        <v>0</v>
      </c>
      <c r="R6" s="31">
        <v>0</v>
      </c>
      <c r="S6" s="31">
        <v>0</v>
      </c>
      <c r="T6" s="31">
        <f>SUM(P6:S6)</f>
        <v>270000</v>
      </c>
      <c r="U6" s="32">
        <v>0</v>
      </c>
      <c r="V6" s="32" t="s">
        <v>51</v>
      </c>
      <c r="W6" s="32">
        <v>0</v>
      </c>
      <c r="X6" s="33" t="s">
        <v>51</v>
      </c>
      <c r="Y6" s="33" t="s">
        <v>51</v>
      </c>
    </row>
    <row r="7" spans="1:25" ht="111" x14ac:dyDescent="0.4">
      <c r="A7" s="24" t="s">
        <v>93</v>
      </c>
      <c r="B7" s="26"/>
      <c r="C7" s="26" t="s">
        <v>87</v>
      </c>
      <c r="D7" s="26">
        <v>2025</v>
      </c>
      <c r="E7" s="27" t="s">
        <v>84</v>
      </c>
      <c r="F7" s="28" t="s">
        <v>39</v>
      </c>
      <c r="G7" s="28" t="s">
        <v>39</v>
      </c>
      <c r="H7" s="34" t="s">
        <v>68</v>
      </c>
      <c r="I7" s="34" t="s">
        <v>19</v>
      </c>
      <c r="J7" s="34" t="s">
        <v>20</v>
      </c>
      <c r="K7" s="29" t="s">
        <v>21</v>
      </c>
      <c r="L7" s="27" t="s">
        <v>100</v>
      </c>
      <c r="M7" s="24" t="s">
        <v>99</v>
      </c>
      <c r="N7" s="30" t="s">
        <v>62</v>
      </c>
      <c r="O7" s="27" t="s">
        <v>69</v>
      </c>
      <c r="P7" s="31">
        <v>240000</v>
      </c>
      <c r="Q7" s="31">
        <v>0</v>
      </c>
      <c r="R7" s="31">
        <v>0</v>
      </c>
      <c r="S7" s="31">
        <v>0</v>
      </c>
      <c r="T7" s="31">
        <f t="shared" ref="T7:T11" si="0">SUM(P7:S7)</f>
        <v>240000</v>
      </c>
      <c r="U7" s="32">
        <v>0</v>
      </c>
      <c r="V7" s="32" t="s">
        <v>51</v>
      </c>
      <c r="W7" s="32">
        <v>0</v>
      </c>
      <c r="X7" s="33" t="s">
        <v>51</v>
      </c>
      <c r="Y7" s="33" t="s">
        <v>51</v>
      </c>
    </row>
    <row r="8" spans="1:25" ht="222" x14ac:dyDescent="0.4">
      <c r="A8" s="24" t="s">
        <v>94</v>
      </c>
      <c r="B8" s="26"/>
      <c r="C8" s="28" t="s">
        <v>88</v>
      </c>
      <c r="D8" s="26">
        <v>2025</v>
      </c>
      <c r="E8" s="27" t="s">
        <v>81</v>
      </c>
      <c r="F8" s="28" t="s">
        <v>39</v>
      </c>
      <c r="G8" s="28" t="s">
        <v>39</v>
      </c>
      <c r="H8" s="34" t="s">
        <v>68</v>
      </c>
      <c r="I8" s="34" t="s">
        <v>19</v>
      </c>
      <c r="J8" s="34" t="s">
        <v>20</v>
      </c>
      <c r="K8" s="29" t="s">
        <v>21</v>
      </c>
      <c r="L8" s="27" t="s">
        <v>98</v>
      </c>
      <c r="M8" s="24" t="s">
        <v>99</v>
      </c>
      <c r="N8" s="30" t="s">
        <v>101</v>
      </c>
      <c r="O8" s="27" t="s">
        <v>69</v>
      </c>
      <c r="P8" s="31">
        <v>800000</v>
      </c>
      <c r="Q8" s="31">
        <v>0</v>
      </c>
      <c r="R8" s="31">
        <v>0</v>
      </c>
      <c r="S8" s="31">
        <v>0</v>
      </c>
      <c r="T8" s="31">
        <f t="shared" si="0"/>
        <v>800000</v>
      </c>
      <c r="U8" s="32">
        <v>0</v>
      </c>
      <c r="V8" s="32" t="s">
        <v>51</v>
      </c>
      <c r="W8" s="32">
        <v>0</v>
      </c>
      <c r="X8" s="33" t="s">
        <v>51</v>
      </c>
      <c r="Y8" s="33" t="s">
        <v>51</v>
      </c>
    </row>
    <row r="9" spans="1:25" ht="138.75" x14ac:dyDescent="0.4">
      <c r="A9" s="24" t="s">
        <v>95</v>
      </c>
      <c r="B9" s="28"/>
      <c r="C9" s="28" t="s">
        <v>89</v>
      </c>
      <c r="D9" s="26">
        <v>2025</v>
      </c>
      <c r="E9" s="27" t="s">
        <v>83</v>
      </c>
      <c r="F9" s="28" t="s">
        <v>39</v>
      </c>
      <c r="G9" s="28" t="s">
        <v>39</v>
      </c>
      <c r="H9" s="34" t="s">
        <v>68</v>
      </c>
      <c r="I9" s="34" t="s">
        <v>19</v>
      </c>
      <c r="J9" s="34" t="s">
        <v>20</v>
      </c>
      <c r="K9" s="29" t="s">
        <v>21</v>
      </c>
      <c r="L9" s="24" t="s">
        <v>102</v>
      </c>
      <c r="M9" s="24" t="s">
        <v>99</v>
      </c>
      <c r="N9" s="30" t="s">
        <v>64</v>
      </c>
      <c r="O9" s="27" t="s">
        <v>69</v>
      </c>
      <c r="P9" s="31">
        <v>480000</v>
      </c>
      <c r="Q9" s="31">
        <v>0</v>
      </c>
      <c r="R9" s="31">
        <v>0</v>
      </c>
      <c r="S9" s="31">
        <v>0</v>
      </c>
      <c r="T9" s="31">
        <f t="shared" si="0"/>
        <v>480000</v>
      </c>
      <c r="U9" s="32">
        <v>0</v>
      </c>
      <c r="V9" s="32" t="s">
        <v>51</v>
      </c>
      <c r="W9" s="32">
        <v>0</v>
      </c>
      <c r="X9" s="33" t="s">
        <v>51</v>
      </c>
      <c r="Y9" s="33" t="s">
        <v>51</v>
      </c>
    </row>
    <row r="10" spans="1:25" ht="138.75" x14ac:dyDescent="0.4">
      <c r="A10" s="24" t="s">
        <v>96</v>
      </c>
      <c r="B10" s="28"/>
      <c r="C10" s="28" t="s">
        <v>90</v>
      </c>
      <c r="D10" s="26">
        <v>2025</v>
      </c>
      <c r="E10" s="27" t="s">
        <v>82</v>
      </c>
      <c r="F10" s="26" t="s">
        <v>39</v>
      </c>
      <c r="G10" s="28" t="s">
        <v>39</v>
      </c>
      <c r="H10" s="34" t="s">
        <v>68</v>
      </c>
      <c r="I10" s="34" t="s">
        <v>19</v>
      </c>
      <c r="J10" s="34" t="s">
        <v>20</v>
      </c>
      <c r="K10" s="29" t="s">
        <v>21</v>
      </c>
      <c r="L10" s="24" t="s">
        <v>103</v>
      </c>
      <c r="M10" s="24" t="s">
        <v>99</v>
      </c>
      <c r="N10" s="30" t="s">
        <v>65</v>
      </c>
      <c r="O10" s="27" t="s">
        <v>69</v>
      </c>
      <c r="P10" s="31">
        <v>200000</v>
      </c>
      <c r="Q10" s="31">
        <v>100000</v>
      </c>
      <c r="R10" s="31">
        <v>0</v>
      </c>
      <c r="S10" s="31">
        <v>0</v>
      </c>
      <c r="T10" s="31">
        <f t="shared" si="0"/>
        <v>300000</v>
      </c>
      <c r="U10" s="32">
        <v>0</v>
      </c>
      <c r="V10" s="32" t="s">
        <v>51</v>
      </c>
      <c r="W10" s="32">
        <v>0</v>
      </c>
      <c r="X10" s="33" t="s">
        <v>51</v>
      </c>
      <c r="Y10" s="33" t="s">
        <v>51</v>
      </c>
    </row>
    <row r="11" spans="1:25" ht="138.75" x14ac:dyDescent="0.4">
      <c r="A11" s="24" t="s">
        <v>97</v>
      </c>
      <c r="B11" s="26"/>
      <c r="C11" s="26" t="s">
        <v>91</v>
      </c>
      <c r="D11" s="26">
        <v>2025</v>
      </c>
      <c r="E11" s="27" t="s">
        <v>81</v>
      </c>
      <c r="F11" s="28" t="s">
        <v>39</v>
      </c>
      <c r="G11" s="28" t="s">
        <v>39</v>
      </c>
      <c r="H11" s="34" t="s">
        <v>68</v>
      </c>
      <c r="I11" s="34" t="s">
        <v>19</v>
      </c>
      <c r="J11" s="34" t="s">
        <v>20</v>
      </c>
      <c r="K11" s="29" t="s">
        <v>21</v>
      </c>
      <c r="L11" s="24" t="s">
        <v>102</v>
      </c>
      <c r="M11" s="24" t="s">
        <v>99</v>
      </c>
      <c r="N11" s="30" t="s">
        <v>66</v>
      </c>
      <c r="O11" s="27" t="s">
        <v>69</v>
      </c>
      <c r="P11" s="31">
        <v>475000</v>
      </c>
      <c r="Q11" s="31">
        <v>0</v>
      </c>
      <c r="R11" s="31">
        <v>0</v>
      </c>
      <c r="S11" s="31">
        <v>0</v>
      </c>
      <c r="T11" s="31">
        <f t="shared" si="0"/>
        <v>475000</v>
      </c>
      <c r="U11" s="32">
        <v>0</v>
      </c>
      <c r="V11" s="32" t="s">
        <v>51</v>
      </c>
      <c r="W11" s="32">
        <v>0</v>
      </c>
      <c r="X11" s="33" t="s">
        <v>51</v>
      </c>
      <c r="Y11" s="33" t="s">
        <v>51</v>
      </c>
    </row>
    <row r="12" spans="1:25" s="11" customFormat="1" ht="27.75" x14ac:dyDescent="0.45">
      <c r="A12" s="13"/>
      <c r="P12" s="36"/>
    </row>
    <row r="13" spans="1:25" s="11" customFormat="1" ht="27.75" x14ac:dyDescent="0.45">
      <c r="T13" s="55" t="s">
        <v>78</v>
      </c>
      <c r="U13" s="55"/>
    </row>
    <row r="14" spans="1:25" s="11" customFormat="1" ht="27.75" x14ac:dyDescent="0.45">
      <c r="T14" s="55" t="s">
        <v>79</v>
      </c>
      <c r="U14" s="55"/>
    </row>
    <row r="15" spans="1:25" s="11" customFormat="1" ht="27.75" x14ac:dyDescent="0.45">
      <c r="T15" s="56" t="s">
        <v>56</v>
      </c>
      <c r="U15" s="56"/>
    </row>
    <row r="16" spans="1:25" s="11" customFormat="1" ht="27.75" x14ac:dyDescent="0.45">
      <c r="T16" s="57" t="s">
        <v>57</v>
      </c>
      <c r="U16" s="57"/>
    </row>
    <row r="17" spans="25:25" x14ac:dyDescent="0.4">
      <c r="Y17" s="19"/>
    </row>
  </sheetData>
  <sheetProtection selectLockedCells="1" selectUnlockedCells="1"/>
  <mergeCells count="32">
    <mergeCell ref="T13:U13"/>
    <mergeCell ref="T14:U14"/>
    <mergeCell ref="T15:U15"/>
    <mergeCell ref="T16:U16"/>
    <mergeCell ref="V4:V5"/>
    <mergeCell ref="W4:X4"/>
    <mergeCell ref="M3:M5"/>
    <mergeCell ref="H4:H5"/>
    <mergeCell ref="I4:I5"/>
    <mergeCell ref="J4:J5"/>
    <mergeCell ref="P4:P5"/>
    <mergeCell ref="R4:R5"/>
    <mergeCell ref="K3:K5"/>
    <mergeCell ref="L3:L5"/>
    <mergeCell ref="T4:T5"/>
    <mergeCell ref="H3:J3"/>
    <mergeCell ref="A1:Y1"/>
    <mergeCell ref="A2:S2"/>
    <mergeCell ref="A3:A5"/>
    <mergeCell ref="B3:B5"/>
    <mergeCell ref="C3:C5"/>
    <mergeCell ref="D3:D5"/>
    <mergeCell ref="E3:E5"/>
    <mergeCell ref="Y4:Y5"/>
    <mergeCell ref="F3:F5"/>
    <mergeCell ref="U4:U5"/>
    <mergeCell ref="N3:N5"/>
    <mergeCell ref="O3:O5"/>
    <mergeCell ref="P3:Y3"/>
    <mergeCell ref="S4:S5"/>
    <mergeCell ref="Q4:Q5"/>
    <mergeCell ref="G3:G5"/>
  </mergeCells>
  <printOptions horizontalCentered="1"/>
  <pageMargins left="0.23622047244094491" right="0.23622047244094491" top="0.74803149606299213" bottom="0.74803149606299213" header="0.51181102362204722" footer="0.51181102362204722"/>
  <pageSetup paperSize="8" scale="29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"/>
  <sheetViews>
    <sheetView view="pageBreakPreview" topLeftCell="A4" zoomScale="50" zoomScaleSheetLayoutView="50" workbookViewId="0">
      <selection activeCell="H8" sqref="H8"/>
    </sheetView>
  </sheetViews>
  <sheetFormatPr defaultRowHeight="15" x14ac:dyDescent="0.25"/>
  <cols>
    <col min="1" max="1" width="43.42578125" style="18" bestFit="1" customWidth="1"/>
    <col min="2" max="2" width="35.7109375" customWidth="1"/>
    <col min="3" max="3" width="69.28515625" customWidth="1"/>
    <col min="4" max="4" width="22.5703125" customWidth="1"/>
    <col min="5" max="5" width="30.5703125" bestFit="1" customWidth="1"/>
    <col min="6" max="6" width="32.5703125" bestFit="1" customWidth="1"/>
    <col min="7" max="7" width="26.7109375" customWidth="1"/>
    <col min="8" max="8" width="15" customWidth="1"/>
    <col min="9" max="9" width="18.7109375" customWidth="1"/>
    <col min="10" max="10" width="17.42578125" customWidth="1"/>
    <col min="11" max="11" width="32.7109375" customWidth="1"/>
    <col min="12" max="12" width="18.5703125" customWidth="1"/>
    <col min="13" max="13" width="20.85546875" customWidth="1"/>
    <col min="14" max="14" width="19" customWidth="1"/>
  </cols>
  <sheetData>
    <row r="1" spans="1:14" ht="78" customHeight="1" x14ac:dyDescent="0.25">
      <c r="A1" s="58" t="s">
        <v>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x14ac:dyDescent="0.25">
      <c r="A3" s="60" t="s">
        <v>72</v>
      </c>
      <c r="B3" s="60" t="s">
        <v>50</v>
      </c>
      <c r="C3" s="61" t="s">
        <v>40</v>
      </c>
      <c r="D3" s="60" t="s">
        <v>59</v>
      </c>
      <c r="E3" s="61" t="s">
        <v>41</v>
      </c>
      <c r="F3" s="61" t="s">
        <v>42</v>
      </c>
      <c r="G3" s="61" t="s">
        <v>43</v>
      </c>
      <c r="H3" s="60" t="s">
        <v>32</v>
      </c>
      <c r="I3" s="60" t="s">
        <v>44</v>
      </c>
      <c r="J3" s="60" t="s">
        <v>45</v>
      </c>
      <c r="K3" s="60" t="s">
        <v>46</v>
      </c>
      <c r="L3" s="62" t="s">
        <v>47</v>
      </c>
      <c r="M3" s="62"/>
      <c r="N3" s="63" t="s">
        <v>38</v>
      </c>
    </row>
    <row r="4" spans="1:14" x14ac:dyDescent="0.25">
      <c r="A4" s="60"/>
      <c r="B4" s="60"/>
      <c r="C4" s="61"/>
      <c r="D4" s="60"/>
      <c r="E4" s="61"/>
      <c r="F4" s="61"/>
      <c r="G4" s="61"/>
      <c r="H4" s="60"/>
      <c r="I4" s="60"/>
      <c r="J4" s="60"/>
      <c r="K4" s="60"/>
      <c r="L4" s="62"/>
      <c r="M4" s="62"/>
      <c r="N4" s="63"/>
    </row>
    <row r="5" spans="1:14" ht="18.75" x14ac:dyDescent="0.25">
      <c r="A5" s="60"/>
      <c r="B5" s="60"/>
      <c r="C5" s="61"/>
      <c r="D5" s="60"/>
      <c r="E5" s="61"/>
      <c r="F5" s="61"/>
      <c r="G5" s="61"/>
      <c r="H5" s="60"/>
      <c r="I5" s="60"/>
      <c r="J5" s="60"/>
      <c r="K5" s="60"/>
      <c r="L5" s="15" t="s">
        <v>48</v>
      </c>
      <c r="M5" s="15" t="s">
        <v>49</v>
      </c>
      <c r="N5" s="63"/>
    </row>
    <row r="6" spans="1:14" ht="194.25" x14ac:dyDescent="0.25">
      <c r="A6" s="24" t="s">
        <v>92</v>
      </c>
      <c r="B6" s="12" t="str">
        <f>'Scheda D'!C6</f>
        <v>G48H25000320005</v>
      </c>
      <c r="C6" s="30" t="s">
        <v>67</v>
      </c>
      <c r="D6" s="17" t="s">
        <v>81</v>
      </c>
      <c r="E6" s="14">
        <f>'Scheda D'!P6</f>
        <v>270000</v>
      </c>
      <c r="F6" s="14">
        <f>'Scheda D'!T6</f>
        <v>270000</v>
      </c>
      <c r="G6" s="21" t="s">
        <v>73</v>
      </c>
      <c r="H6" s="17" t="str">
        <f>'Scheda D'!O6</f>
        <v>priorità media</v>
      </c>
      <c r="I6" s="22" t="s">
        <v>52</v>
      </c>
      <c r="J6" s="22" t="s">
        <v>52</v>
      </c>
      <c r="K6" s="38" t="s">
        <v>85</v>
      </c>
      <c r="L6" s="37" t="s">
        <v>76</v>
      </c>
      <c r="M6" s="21" t="s">
        <v>77</v>
      </c>
      <c r="N6" s="16" t="s">
        <v>51</v>
      </c>
    </row>
    <row r="7" spans="1:14" ht="138.75" x14ac:dyDescent="0.25">
      <c r="A7" s="24" t="s">
        <v>93</v>
      </c>
      <c r="B7" s="12" t="str">
        <f>'Scheda D'!C7</f>
        <v>G46F25000110005</v>
      </c>
      <c r="C7" s="30" t="s">
        <v>62</v>
      </c>
      <c r="D7" s="17" t="s">
        <v>84</v>
      </c>
      <c r="E7" s="14">
        <f>'Scheda D'!P7</f>
        <v>240000</v>
      </c>
      <c r="F7" s="14">
        <f>'Scheda D'!T7</f>
        <v>240000</v>
      </c>
      <c r="G7" s="21" t="s">
        <v>74</v>
      </c>
      <c r="H7" s="17" t="str">
        <f>'Scheda D'!O7</f>
        <v>priorità media</v>
      </c>
      <c r="I7" s="22" t="s">
        <v>52</v>
      </c>
      <c r="J7" s="22" t="s">
        <v>52</v>
      </c>
      <c r="K7" s="21" t="s">
        <v>80</v>
      </c>
      <c r="L7" s="37" t="s">
        <v>76</v>
      </c>
      <c r="M7" s="21" t="s">
        <v>77</v>
      </c>
      <c r="N7" s="16" t="s">
        <v>51</v>
      </c>
    </row>
    <row r="8" spans="1:14" ht="222" x14ac:dyDescent="0.25">
      <c r="A8" s="24" t="s">
        <v>94</v>
      </c>
      <c r="B8" s="12" t="str">
        <f>'Scheda D'!C8</f>
        <v>G43C22004580005</v>
      </c>
      <c r="C8" s="30" t="s">
        <v>63</v>
      </c>
      <c r="D8" s="17" t="s">
        <v>81</v>
      </c>
      <c r="E8" s="14">
        <f>'Scheda D'!P8</f>
        <v>800000</v>
      </c>
      <c r="F8" s="14">
        <f>'Scheda D'!T8</f>
        <v>800000</v>
      </c>
      <c r="G8" s="21" t="s">
        <v>73</v>
      </c>
      <c r="H8" s="17" t="str">
        <f>'Scheda D'!O8</f>
        <v>priorità media</v>
      </c>
      <c r="I8" s="22" t="s">
        <v>52</v>
      </c>
      <c r="J8" s="22" t="s">
        <v>52</v>
      </c>
      <c r="K8" s="38" t="s">
        <v>85</v>
      </c>
      <c r="L8" s="37" t="s">
        <v>76</v>
      </c>
      <c r="M8" s="21" t="s">
        <v>77</v>
      </c>
      <c r="N8" s="16" t="s">
        <v>51</v>
      </c>
    </row>
    <row r="9" spans="1:14" ht="138.75" x14ac:dyDescent="0.25">
      <c r="A9" s="24" t="s">
        <v>95</v>
      </c>
      <c r="B9" s="12" t="str">
        <f>'Scheda D'!C9</f>
        <v>G48H25000330005</v>
      </c>
      <c r="C9" s="30" t="s">
        <v>64</v>
      </c>
      <c r="D9" s="17" t="s">
        <v>83</v>
      </c>
      <c r="E9" s="14">
        <f>'Scheda D'!P9</f>
        <v>480000</v>
      </c>
      <c r="F9" s="14">
        <f>'Scheda D'!T9</f>
        <v>480000</v>
      </c>
      <c r="G9" s="21" t="s">
        <v>73</v>
      </c>
      <c r="H9" s="17" t="str">
        <f>'Scheda D'!O9</f>
        <v>priorità media</v>
      </c>
      <c r="I9" s="22" t="s">
        <v>52</v>
      </c>
      <c r="J9" s="22" t="s">
        <v>52</v>
      </c>
      <c r="K9" s="38" t="s">
        <v>85</v>
      </c>
      <c r="L9" s="37" t="s">
        <v>76</v>
      </c>
      <c r="M9" s="21" t="s">
        <v>77</v>
      </c>
      <c r="N9" s="16" t="s">
        <v>51</v>
      </c>
    </row>
    <row r="10" spans="1:14" ht="116.25" x14ac:dyDescent="0.25">
      <c r="A10" s="24" t="s">
        <v>96</v>
      </c>
      <c r="B10" s="12" t="str">
        <f>'Scheda D'!C10</f>
        <v>G41J25000030005</v>
      </c>
      <c r="C10" s="30" t="s">
        <v>65</v>
      </c>
      <c r="D10" s="17" t="s">
        <v>82</v>
      </c>
      <c r="E10" s="14">
        <f>'Scheda D'!P10</f>
        <v>200000</v>
      </c>
      <c r="F10" s="14">
        <f>'Scheda D'!T10</f>
        <v>300000</v>
      </c>
      <c r="G10" s="21" t="s">
        <v>75</v>
      </c>
      <c r="H10" s="17" t="str">
        <f>'Scheda D'!O10</f>
        <v>priorità media</v>
      </c>
      <c r="I10" s="22" t="s">
        <v>52</v>
      </c>
      <c r="J10" s="22" t="s">
        <v>52</v>
      </c>
      <c r="K10" s="38" t="s">
        <v>85</v>
      </c>
      <c r="L10" s="37" t="s">
        <v>76</v>
      </c>
      <c r="M10" s="21" t="s">
        <v>77</v>
      </c>
      <c r="N10" s="16" t="s">
        <v>51</v>
      </c>
    </row>
    <row r="11" spans="1:14" ht="111" x14ac:dyDescent="0.25">
      <c r="A11" s="24" t="s">
        <v>97</v>
      </c>
      <c r="B11" s="12" t="str">
        <f>'Scheda D'!C11</f>
        <v>G48H24001340005</v>
      </c>
      <c r="C11" s="30" t="s">
        <v>66</v>
      </c>
      <c r="D11" s="17" t="s">
        <v>81</v>
      </c>
      <c r="E11" s="14">
        <f>'Scheda D'!P11</f>
        <v>475000</v>
      </c>
      <c r="F11" s="14">
        <f>'Scheda D'!T11</f>
        <v>475000</v>
      </c>
      <c r="G11" s="21" t="s">
        <v>75</v>
      </c>
      <c r="H11" s="17" t="str">
        <f>'Scheda D'!O11</f>
        <v>priorità media</v>
      </c>
      <c r="I11" s="22" t="s">
        <v>52</v>
      </c>
      <c r="J11" s="22" t="s">
        <v>52</v>
      </c>
      <c r="K11" s="21" t="s">
        <v>80</v>
      </c>
      <c r="L11" s="37" t="s">
        <v>76</v>
      </c>
      <c r="M11" s="21" t="s">
        <v>77</v>
      </c>
      <c r="N11" s="16" t="s">
        <v>51</v>
      </c>
    </row>
    <row r="12" spans="1:14" s="11" customFormat="1" ht="27.75" x14ac:dyDescent="0.45">
      <c r="J12" s="57"/>
      <c r="K12" s="57"/>
    </row>
    <row r="13" spans="1:14" s="11" customFormat="1" ht="27.75" x14ac:dyDescent="0.45">
      <c r="C13" s="39"/>
      <c r="D13" s="39"/>
      <c r="E13" s="39"/>
      <c r="F13" s="39"/>
      <c r="G13" s="39"/>
      <c r="J13" s="55" t="s">
        <v>78</v>
      </c>
      <c r="K13" s="55"/>
    </row>
    <row r="14" spans="1:14" s="11" customFormat="1" ht="27.75" x14ac:dyDescent="0.45">
      <c r="C14" s="39"/>
      <c r="D14" s="39"/>
      <c r="E14" s="39"/>
      <c r="F14" s="39"/>
      <c r="G14" s="39"/>
      <c r="J14" s="55" t="s">
        <v>79</v>
      </c>
      <c r="K14" s="55"/>
    </row>
    <row r="15" spans="1:14" ht="27.75" x14ac:dyDescent="0.45">
      <c r="C15" s="39"/>
      <c r="D15" s="40"/>
      <c r="E15" s="40"/>
      <c r="F15" s="40"/>
      <c r="G15" s="40"/>
      <c r="J15" s="56" t="s">
        <v>56</v>
      </c>
      <c r="K15" s="56"/>
    </row>
    <row r="16" spans="1:14" ht="27.75" x14ac:dyDescent="0.45">
      <c r="C16" s="39"/>
      <c r="D16" s="40"/>
      <c r="E16" s="40"/>
      <c r="F16" s="40"/>
      <c r="G16" s="40"/>
      <c r="J16" s="57" t="s">
        <v>57</v>
      </c>
      <c r="K16" s="57"/>
    </row>
  </sheetData>
  <sheetProtection selectLockedCells="1" selectUnlockedCells="1"/>
  <mergeCells count="20">
    <mergeCell ref="J12:K12"/>
    <mergeCell ref="J13:K13"/>
    <mergeCell ref="N3:N5"/>
    <mergeCell ref="J15:K15"/>
    <mergeCell ref="J16:K16"/>
    <mergeCell ref="J14:K14"/>
    <mergeCell ref="A1:N1"/>
    <mergeCell ref="A2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M4"/>
  </mergeCells>
  <printOptions horizontalCentered="1"/>
  <pageMargins left="0.23622047244094491" right="0.23622047244094491" top="0.74803149606299213" bottom="0.74803149606299213" header="0.51181102362204722" footer="0.51181102362204722"/>
  <pageSetup paperSize="8" scale="50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Scheda A</vt:lpstr>
      <vt:lpstr>Scheda D</vt:lpstr>
      <vt:lpstr>Scheda E</vt:lpstr>
      <vt:lpstr>'Scheda A'!Area_stampa</vt:lpstr>
      <vt:lpstr>'Scheda E'!Excel_BuiltIn_Print_Area</vt:lpstr>
      <vt:lpstr>'Scheda A'!Print_Area</vt:lpstr>
      <vt:lpstr>'Scheda D'!Print_Area</vt:lpstr>
      <vt:lpstr>'Scheda D'!Titoli_stampa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 MARIANGELA</dc:creator>
  <cp:lastModifiedBy>Chiara Spinoglio</cp:lastModifiedBy>
  <cp:lastPrinted>2025-03-27T10:14:53Z</cp:lastPrinted>
  <dcterms:created xsi:type="dcterms:W3CDTF">2020-12-21T09:10:16Z</dcterms:created>
  <dcterms:modified xsi:type="dcterms:W3CDTF">2025-04-02T10:33:33Z</dcterms:modified>
</cp:coreProperties>
</file>