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ocumenti/cartella appoggio file da pubblicare/"/>
    </mc:Choice>
  </mc:AlternateContent>
  <xr:revisionPtr revIDLastSave="23" documentId="8_{2A453444-771B-454C-A39D-3BC8B66D1B5D}" xr6:coauthVersionLast="47" xr6:coauthVersionMax="47" xr10:uidLastSave="{F1D6996A-A9B3-496A-933F-133CA8767B9C}"/>
  <bookViews>
    <workbookView xWindow="-28920" yWindow="-120" windowWidth="29040" windowHeight="15840" xr2:uid="{00000000-000D-0000-FFFF-FFFF00000000}"/>
  </bookViews>
  <sheets>
    <sheet name="LIBERALITA' COVID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4" i="7" l="1"/>
  <c r="N52" i="7"/>
  <c r="O52" i="7" s="1"/>
  <c r="N66" i="7"/>
  <c r="J62" i="7"/>
  <c r="N35" i="7"/>
  <c r="N60" i="7"/>
  <c r="O60" i="7" s="1"/>
  <c r="O66" i="7" l="1"/>
  <c r="O54" i="7"/>
  <c r="O43" i="7"/>
  <c r="N38" i="7" l="1"/>
  <c r="N39" i="7" s="1"/>
  <c r="N30" i="7"/>
  <c r="N33" i="7" s="1"/>
  <c r="N18" i="7"/>
  <c r="O18" i="7" l="1"/>
  <c r="J21" i="7" l="1"/>
  <c r="O30" i="7" l="1"/>
  <c r="O33" i="7"/>
</calcChain>
</file>

<file path=xl/sharedStrings.xml><?xml version="1.0" encoding="utf-8"?>
<sst xmlns="http://schemas.openxmlformats.org/spreadsheetml/2006/main" count="94" uniqueCount="49">
  <si>
    <t>Nome Progetto</t>
  </si>
  <si>
    <t>Tipo Progetto</t>
  </si>
  <si>
    <t>UO Responsabile</t>
  </si>
  <si>
    <t>Importo Progetto</t>
  </si>
  <si>
    <t>Dipartimento di Scienze della Salute</t>
  </si>
  <si>
    <t>Liberalità con vincoli temporanei</t>
  </si>
  <si>
    <t>Neuroimaging del Covid-19: aspetti diagnostici e pronostici</t>
  </si>
  <si>
    <t>Valutazione clinica e neurofisiologica dell'interessamento del snc nell'infezione da Covid-19 nel determinismo dell'insufficienza respiratoria delle complicanze a lungo termine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</si>
  <si>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</si>
  <si>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</si>
  <si>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</si>
  <si>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</si>
  <si>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</si>
  <si>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</si>
  <si>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</si>
  <si>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</si>
  <si>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DESCRIZIONE EROGAZIONE LIBERALE</t>
  </si>
  <si>
    <t>AVANZO
DISAVANZO</t>
  </si>
  <si>
    <t>Assegni di ricerca tipo - b)</t>
  </si>
  <si>
    <t>Oneri previdenziali su Assegni di ricerca tipo -b)</t>
  </si>
  <si>
    <t xml:space="preserve">Erogazione liberale per le attività di ricerca sul Coronavirus </t>
  </si>
  <si>
    <t>Materiale di consumo per laboratorio</t>
  </si>
  <si>
    <t>indennità di missione nazionali e rimborso spese viaggi personale ricercatore TD</t>
  </si>
  <si>
    <t>Rimborso Costo Posti Finanziati</t>
  </si>
  <si>
    <t>avanzo</t>
  </si>
  <si>
    <t>RU Responsabili</t>
  </si>
  <si>
    <t>Codice Identificativo Progetto</t>
  </si>
  <si>
    <t>MASSA VALENTINA</t>
  </si>
  <si>
    <t>LIB_VT21_COVID_19_VMASSA</t>
  </si>
  <si>
    <t>BORGHI ELISA</t>
  </si>
  <si>
    <t>LIB_VT21_COVID_19_EBORGHI</t>
  </si>
  <si>
    <t>PRIORI ALBERTO</t>
  </si>
  <si>
    <t>LIB_BANDI_COVID_19_09</t>
  </si>
  <si>
    <t>CHIUMELLO DAVIDE ALBERTO</t>
  </si>
  <si>
    <t>LIB_BANDI_COVID_19_02</t>
  </si>
  <si>
    <t>LIB_VT22DCHIU</t>
  </si>
  <si>
    <t>Recupero spese generali a favore Amministrazione Centrale su progetto LIB_VT21_COVID_19_EBORGHI</t>
  </si>
  <si>
    <t>Recupero spese generali a favore dell'amministrazione centrale su progetto LIB_VT21_COVID_19_EBORGHI</t>
  </si>
  <si>
    <t>Recupero spese generali a favore del Bilancio dell'Amministrazione Centrale sul progetto LIB_VT22DCHIU</t>
  </si>
  <si>
    <t>Erogazione liberale per le attività di ricerca del Prof. Davide Chiumello</t>
  </si>
  <si>
    <t>Missione Prof. Borghi a Cagliari</t>
  </si>
  <si>
    <t>Recupero delle spese generali a favore dell'Amministrazione centrale su progetto LIB_VT22DCHIU</t>
  </si>
  <si>
    <t>Rimborso costi iva e sdoganamento reagenti acquistati con bo n. 326 del 19/11/2021, presso l’azienda HANS RUDOLPH, INC.</t>
  </si>
  <si>
    <t>Recupero spese generali a favore del Bilancio dell'Amministrazione Centrale sul progetto di ricerca LIB_VT22DCHIU</t>
  </si>
  <si>
    <t>Recupero spese generali a favore Amministrazione Centrale su progetto LIB_VT21_COVID_19_VMASSA</t>
  </si>
  <si>
    <t>Recupero spese generali a favore dell'amministrazione centrale su progetto LIB_VT21_COVID_19_VMASSA</t>
  </si>
  <si>
    <t>ENTRATE
ordinativi di incasso
aggiornamento al 31 dicembre 2024</t>
  </si>
  <si>
    <t>Rimborso Costo Posti Finanziati - integrazine posto finanziato - LIB_BANDI_COVID_19_09</t>
  </si>
  <si>
    <t>USCITE
estremi fatture di acquisto beni e servizi
aggiornamento al 31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</si>
</sst>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wrapText="1"/>
    </xf>
    <xf numFmtId="164" fontId="2" fillId="7" borderId="2" xfId="1" applyFont="1" applyFill="1" applyBorder="1" applyAlignment="1">
      <alignment wrapText="1"/>
    </xf>
    <xf numFmtId="14" fontId="0" fillId="7" borderId="2" xfId="0" applyNumberFormat="1" applyFill="1" applyBorder="1" applyAlignment="1">
      <alignment wrapText="1"/>
    </xf>
    <xf numFmtId="4" fontId="0" fillId="7" borderId="2" xfId="0" applyNumberFormat="1" applyFill="1" applyBorder="1" applyAlignment="1">
      <alignment wrapText="1"/>
    </xf>
    <xf numFmtId="0" fontId="0" fillId="7" borderId="3" xfId="0" applyFill="1" applyBorder="1" applyAlignment="1">
      <alignment wrapText="1"/>
    </xf>
    <xf numFmtId="164" fontId="2" fillId="7" borderId="3" xfId="1" applyFont="1" applyFill="1" applyBorder="1" applyAlignment="1">
      <alignment wrapText="1"/>
    </xf>
    <xf numFmtId="14" fontId="0" fillId="7" borderId="3" xfId="0" applyNumberFormat="1" applyFill="1" applyBorder="1" applyAlignment="1">
      <alignment wrapText="1"/>
    </xf>
    <xf numFmtId="4" fontId="0" fillId="7" borderId="3" xfId="0" applyNumberFormat="1" applyFill="1" applyBorder="1" applyAlignment="1">
      <alignment wrapText="1"/>
    </xf>
    <xf numFmtId="0" fontId="0" fillId="7" borderId="1" xfId="0" applyFill="1" applyBorder="1" applyAlignment="1">
      <alignment wrapText="1"/>
    </xf>
    <xf numFmtId="164" fontId="0" fillId="7" borderId="1" xfId="1" applyFont="1" applyFill="1" applyBorder="1" applyAlignment="1">
      <alignment wrapText="1"/>
    </xf>
    <xf numFmtId="14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3" borderId="2" xfId="0" applyFill="1" applyBorder="1" applyAlignment="1">
      <alignment wrapText="1"/>
    </xf>
    <xf numFmtId="164" fontId="2" fillId="3" borderId="2" xfId="1" applyFont="1" applyFill="1" applyBorder="1" applyAlignment="1">
      <alignment wrapText="1"/>
    </xf>
    <xf numFmtId="14" fontId="0" fillId="3" borderId="2" xfId="0" applyNumberFormat="1" applyFill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3" borderId="3" xfId="0" applyFill="1" applyBorder="1" applyAlignment="1">
      <alignment wrapText="1"/>
    </xf>
    <xf numFmtId="164" fontId="2" fillId="3" borderId="3" xfId="1" applyFont="1" applyFill="1" applyBorder="1" applyAlignment="1">
      <alignment wrapText="1"/>
    </xf>
    <xf numFmtId="14" fontId="0" fillId="3" borderId="3" xfId="0" applyNumberFormat="1" applyFill="1" applyBorder="1" applyAlignment="1">
      <alignment wrapText="1"/>
    </xf>
    <xf numFmtId="4" fontId="0" fillId="3" borderId="3" xfId="0" applyNumberFormat="1" applyFill="1" applyBorder="1" applyAlignment="1">
      <alignment wrapText="1"/>
    </xf>
    <xf numFmtId="164" fontId="0" fillId="3" borderId="1" xfId="1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4" fontId="3" fillId="3" borderId="3" xfId="0" applyNumberFormat="1" applyFont="1" applyFill="1" applyBorder="1" applyAlignment="1">
      <alignment wrapText="1"/>
    </xf>
    <xf numFmtId="164" fontId="3" fillId="3" borderId="1" xfId="1" applyFont="1" applyFill="1" applyBorder="1" applyAlignment="1">
      <alignment wrapText="1"/>
    </xf>
    <xf numFmtId="0" fontId="0" fillId="3" borderId="1" xfId="0" applyFill="1" applyBorder="1"/>
    <xf numFmtId="4" fontId="3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14" fontId="0" fillId="3" borderId="1" xfId="0" applyNumberFormat="1" applyFill="1" applyBorder="1"/>
    <xf numFmtId="4" fontId="0" fillId="3" borderId="1" xfId="0" applyNumberFormat="1" applyFill="1" applyBorder="1"/>
    <xf numFmtId="0" fontId="4" fillId="0" borderId="0" xfId="0" applyFont="1" applyAlignment="1">
      <alignment horizontal="center" vertical="center" wrapText="1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164" fontId="2" fillId="3" borderId="7" xfId="1" applyFont="1" applyFill="1" applyBorder="1" applyAlignment="1">
      <alignment wrapText="1"/>
    </xf>
    <xf numFmtId="14" fontId="0" fillId="3" borderId="7" xfId="0" applyNumberFormat="1" applyFill="1" applyBorder="1" applyAlignment="1">
      <alignment wrapText="1"/>
    </xf>
    <xf numFmtId="4" fontId="0" fillId="3" borderId="7" xfId="0" applyNumberForma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1" fillId="3" borderId="7" xfId="0" applyFont="1" applyFill="1" applyBorder="1"/>
    <xf numFmtId="0" fontId="1" fillId="3" borderId="1" xfId="0" applyFont="1" applyFill="1" applyBorder="1"/>
    <xf numFmtId="164" fontId="1" fillId="3" borderId="1" xfId="1" applyFont="1" applyFill="1" applyBorder="1" applyAlignment="1">
      <alignment wrapText="1"/>
    </xf>
    <xf numFmtId="14" fontId="1" fillId="3" borderId="1" xfId="0" applyNumberFormat="1" applyFont="1" applyFill="1" applyBorder="1"/>
    <xf numFmtId="4" fontId="1" fillId="3" borderId="1" xfId="0" applyNumberFormat="1" applyFont="1" applyFill="1" applyBorder="1"/>
    <xf numFmtId="14" fontId="1" fillId="3" borderId="1" xfId="0" applyNumberFormat="1" applyFont="1" applyFill="1" applyBorder="1" applyAlignment="1">
      <alignment wrapText="1"/>
    </xf>
    <xf numFmtId="0" fontId="1" fillId="0" borderId="0" xfId="0" applyFont="1"/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wrapText="1"/>
    </xf>
    <xf numFmtId="0" fontId="3" fillId="3" borderId="2" xfId="0" applyFont="1" applyFill="1" applyBorder="1" applyAlignment="1">
      <alignment horizontal="left" wrapText="1"/>
    </xf>
    <xf numFmtId="4" fontId="1" fillId="3" borderId="2" xfId="0" applyNumberFormat="1" applyFont="1" applyFill="1" applyBorder="1" applyAlignment="1">
      <alignment wrapText="1"/>
    </xf>
    <xf numFmtId="4" fontId="3" fillId="3" borderId="2" xfId="0" applyNumberFormat="1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2" fillId="3" borderId="2" xfId="1" applyNumberFormat="1" applyFont="1" applyFill="1" applyBorder="1" applyAlignment="1">
      <alignment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colors>
    <mruColors>
      <color rgb="FFF569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6"/>
  <sheetViews>
    <sheetView tabSelected="1" zoomScaleNormal="100" workbookViewId="0">
      <selection sqref="A1:F1"/>
    </sheetView>
  </sheetViews>
  <sheetFormatPr defaultRowHeight="12.5" x14ac:dyDescent="0.25"/>
  <cols>
    <col min="1" max="2" width="13.54296875" customWidth="1"/>
    <col min="3" max="3" width="19.54296875" customWidth="1"/>
    <col min="4" max="5" width="13.54296875" customWidth="1"/>
    <col min="6" max="6" width="13.54296875" style="2" customWidth="1"/>
    <col min="7" max="8" width="13.54296875" customWidth="1"/>
    <col min="9" max="9" width="13.54296875" style="1" customWidth="1"/>
    <col min="10" max="10" width="15.81640625" style="1" customWidth="1"/>
    <col min="11" max="11" width="13.54296875" style="1" customWidth="1"/>
    <col min="12" max="12" width="15.1796875" customWidth="1"/>
    <col min="13" max="13" width="17.54296875" customWidth="1"/>
    <col min="14" max="14" width="12.81640625" customWidth="1"/>
    <col min="15" max="15" width="25.54296875" customWidth="1"/>
    <col min="16" max="16" width="48.1796875" customWidth="1"/>
  </cols>
  <sheetData>
    <row r="1" spans="1:15" s="3" customFormat="1" ht="60" customHeight="1" x14ac:dyDescent="0.25">
      <c r="A1" s="66" t="s">
        <v>16</v>
      </c>
      <c r="B1" s="67"/>
      <c r="C1" s="67"/>
      <c r="D1" s="67"/>
      <c r="E1" s="67"/>
      <c r="F1" s="68"/>
      <c r="G1" s="69" t="s">
        <v>46</v>
      </c>
      <c r="H1" s="70"/>
      <c r="I1" s="70"/>
      <c r="J1" s="70"/>
      <c r="K1" s="71" t="s">
        <v>48</v>
      </c>
      <c r="L1" s="71"/>
      <c r="M1" s="71"/>
      <c r="N1" s="71"/>
      <c r="O1" s="5" t="s">
        <v>17</v>
      </c>
    </row>
    <row r="2" spans="1:15" s="4" customFormat="1" ht="26" x14ac:dyDescent="0.25">
      <c r="A2" s="6" t="s">
        <v>25</v>
      </c>
      <c r="B2" s="6" t="s">
        <v>2</v>
      </c>
      <c r="C2" s="57" t="s">
        <v>26</v>
      </c>
      <c r="D2" s="57" t="s">
        <v>0</v>
      </c>
      <c r="E2" s="57" t="s">
        <v>1</v>
      </c>
      <c r="F2" s="58" t="s">
        <v>3</v>
      </c>
      <c r="G2" s="57" t="s">
        <v>8</v>
      </c>
      <c r="H2" s="59" t="s">
        <v>11</v>
      </c>
      <c r="I2" s="59" t="s">
        <v>9</v>
      </c>
      <c r="J2" s="59" t="s">
        <v>10</v>
      </c>
      <c r="K2" s="57" t="s">
        <v>12</v>
      </c>
      <c r="L2" s="57" t="s">
        <v>13</v>
      </c>
      <c r="M2" s="57" t="s">
        <v>14</v>
      </c>
      <c r="N2" s="57" t="s">
        <v>15</v>
      </c>
      <c r="O2" s="57"/>
    </row>
    <row r="3" spans="1:15" s="4" customFormat="1" ht="62.5" x14ac:dyDescent="0.25">
      <c r="A3" s="23" t="s">
        <v>27</v>
      </c>
      <c r="B3" s="44" t="s">
        <v>4</v>
      </c>
      <c r="C3" s="44" t="s">
        <v>28</v>
      </c>
      <c r="D3" s="44" t="s">
        <v>20</v>
      </c>
      <c r="E3" s="44" t="s">
        <v>5</v>
      </c>
      <c r="F3" s="46">
        <v>19000</v>
      </c>
      <c r="G3" s="44">
        <v>3199</v>
      </c>
      <c r="H3" s="47">
        <v>44218</v>
      </c>
      <c r="I3" s="48">
        <v>4000</v>
      </c>
      <c r="J3" s="48"/>
      <c r="K3" s="27">
        <v>79</v>
      </c>
      <c r="L3" s="29">
        <v>44333</v>
      </c>
      <c r="M3" s="27" t="s">
        <v>18</v>
      </c>
      <c r="N3" s="30">
        <v>1613.92</v>
      </c>
      <c r="O3" s="30"/>
    </row>
    <row r="4" spans="1:15" s="4" customFormat="1" ht="37.5" x14ac:dyDescent="0.25">
      <c r="A4" s="44"/>
      <c r="B4" s="44"/>
      <c r="C4" s="44"/>
      <c r="D4" s="44"/>
      <c r="E4" s="44"/>
      <c r="F4" s="46"/>
      <c r="G4" s="44">
        <v>9839</v>
      </c>
      <c r="H4" s="47">
        <v>44256</v>
      </c>
      <c r="I4" s="48">
        <v>4000</v>
      </c>
      <c r="J4" s="48"/>
      <c r="K4" s="19">
        <v>79</v>
      </c>
      <c r="L4" s="21">
        <v>44333</v>
      </c>
      <c r="M4" s="19" t="s">
        <v>19</v>
      </c>
      <c r="N4" s="22">
        <v>368.31</v>
      </c>
      <c r="O4" s="22"/>
    </row>
    <row r="5" spans="1:15" s="4" customFormat="1" ht="25" x14ac:dyDescent="0.25">
      <c r="A5" s="44"/>
      <c r="B5" s="44"/>
      <c r="C5" s="44"/>
      <c r="D5" s="44"/>
      <c r="E5" s="44"/>
      <c r="F5" s="46"/>
      <c r="G5" s="44">
        <v>9841</v>
      </c>
      <c r="H5" s="47">
        <v>44256</v>
      </c>
      <c r="I5" s="48">
        <v>7000</v>
      </c>
      <c r="J5" s="48"/>
      <c r="K5" s="19">
        <v>97</v>
      </c>
      <c r="L5" s="21">
        <v>44364</v>
      </c>
      <c r="M5" s="19" t="s">
        <v>18</v>
      </c>
      <c r="N5" s="22">
        <v>1613.92</v>
      </c>
      <c r="O5" s="22"/>
    </row>
    <row r="6" spans="1:15" s="4" customFormat="1" ht="37.5" x14ac:dyDescent="0.25">
      <c r="A6" s="44"/>
      <c r="B6" s="44"/>
      <c r="C6" s="44"/>
      <c r="D6" s="44"/>
      <c r="E6" s="44"/>
      <c r="F6" s="46"/>
      <c r="G6" s="44">
        <v>23481</v>
      </c>
      <c r="H6" s="47">
        <v>44327</v>
      </c>
      <c r="I6" s="48">
        <v>4000</v>
      </c>
      <c r="J6" s="48"/>
      <c r="K6" s="19">
        <v>97</v>
      </c>
      <c r="L6" s="21">
        <v>44364</v>
      </c>
      <c r="M6" s="19" t="s">
        <v>19</v>
      </c>
      <c r="N6" s="22">
        <v>368.31</v>
      </c>
      <c r="O6" s="22"/>
    </row>
    <row r="7" spans="1:15" s="4" customFormat="1" ht="25" x14ac:dyDescent="0.25">
      <c r="A7" s="44"/>
      <c r="B7" s="27"/>
      <c r="C7" s="27"/>
      <c r="D7" s="27"/>
      <c r="E7" s="27"/>
      <c r="F7" s="27"/>
      <c r="G7" s="27"/>
      <c r="H7" s="29"/>
      <c r="I7" s="30"/>
      <c r="J7" s="30">
        <v>19000</v>
      </c>
      <c r="K7" s="19">
        <v>119</v>
      </c>
      <c r="L7" s="21">
        <v>44396</v>
      </c>
      <c r="M7" s="19" t="s">
        <v>18</v>
      </c>
      <c r="N7" s="22">
        <v>1613.92</v>
      </c>
      <c r="O7" s="22"/>
    </row>
    <row r="8" spans="1:15" s="4" customFormat="1" ht="37.5" x14ac:dyDescent="0.25">
      <c r="A8" s="44"/>
      <c r="B8" s="19"/>
      <c r="C8" s="19"/>
      <c r="D8" s="19"/>
      <c r="E8" s="19"/>
      <c r="F8" s="20"/>
      <c r="G8" s="19"/>
      <c r="H8" s="21"/>
      <c r="I8" s="22"/>
      <c r="J8" s="22"/>
      <c r="K8" s="19">
        <v>119</v>
      </c>
      <c r="L8" s="21">
        <v>44396</v>
      </c>
      <c r="M8" s="19" t="s">
        <v>19</v>
      </c>
      <c r="N8" s="22">
        <v>368.31</v>
      </c>
      <c r="O8" s="22"/>
    </row>
    <row r="9" spans="1:15" s="4" customFormat="1" ht="25" x14ac:dyDescent="0.25">
      <c r="A9" s="44"/>
      <c r="B9" s="19"/>
      <c r="C9" s="19"/>
      <c r="D9" s="19"/>
      <c r="E9" s="19"/>
      <c r="F9" s="20"/>
      <c r="G9" s="19"/>
      <c r="H9" s="21"/>
      <c r="I9" s="22"/>
      <c r="J9" s="22"/>
      <c r="K9" s="19">
        <v>140</v>
      </c>
      <c r="L9" s="21">
        <v>44425</v>
      </c>
      <c r="M9" s="19" t="s">
        <v>18</v>
      </c>
      <c r="N9" s="22">
        <v>1613.92</v>
      </c>
      <c r="O9" s="22"/>
    </row>
    <row r="10" spans="1:15" s="4" customFormat="1" ht="37.5" x14ac:dyDescent="0.25">
      <c r="A10" s="44"/>
      <c r="B10" s="19"/>
      <c r="C10" s="19"/>
      <c r="D10" s="19"/>
      <c r="E10" s="19"/>
      <c r="F10" s="20"/>
      <c r="G10" s="19"/>
      <c r="H10" s="21"/>
      <c r="I10" s="22"/>
      <c r="J10" s="22"/>
      <c r="K10" s="19">
        <v>140</v>
      </c>
      <c r="L10" s="21">
        <v>44425</v>
      </c>
      <c r="M10" s="19" t="s">
        <v>19</v>
      </c>
      <c r="N10" s="22">
        <v>368.31</v>
      </c>
      <c r="O10" s="22"/>
    </row>
    <row r="11" spans="1:15" s="4" customFormat="1" ht="99.65" customHeight="1" x14ac:dyDescent="0.25">
      <c r="A11" s="44"/>
      <c r="B11" s="19"/>
      <c r="C11" s="19"/>
      <c r="D11" s="19"/>
      <c r="E11" s="19"/>
      <c r="F11" s="20"/>
      <c r="G11" s="19"/>
      <c r="H11" s="21"/>
      <c r="I11" s="22"/>
      <c r="J11" s="22"/>
      <c r="K11" s="19">
        <v>5</v>
      </c>
      <c r="L11" s="21">
        <v>44242</v>
      </c>
      <c r="M11" s="19" t="s">
        <v>44</v>
      </c>
      <c r="N11" s="22">
        <v>400</v>
      </c>
      <c r="O11" s="22"/>
    </row>
    <row r="12" spans="1:15" s="4" customFormat="1" ht="99.65" customHeight="1" x14ac:dyDescent="0.25">
      <c r="A12" s="44"/>
      <c r="B12" s="19"/>
      <c r="C12" s="19"/>
      <c r="D12" s="19"/>
      <c r="E12" s="19"/>
      <c r="F12" s="20"/>
      <c r="G12" s="19"/>
      <c r="H12" s="21"/>
      <c r="I12" s="22"/>
      <c r="J12" s="22"/>
      <c r="K12" s="19">
        <v>10</v>
      </c>
      <c r="L12" s="21">
        <v>44257</v>
      </c>
      <c r="M12" s="19" t="s">
        <v>44</v>
      </c>
      <c r="N12" s="22">
        <v>1100</v>
      </c>
      <c r="O12" s="22"/>
    </row>
    <row r="13" spans="1:15" s="4" customFormat="1" ht="106.4" customHeight="1" x14ac:dyDescent="0.25">
      <c r="A13" s="44"/>
      <c r="B13" s="19"/>
      <c r="C13" s="19"/>
      <c r="D13" s="19"/>
      <c r="E13" s="19"/>
      <c r="F13" s="20"/>
      <c r="G13" s="19"/>
      <c r="H13" s="21"/>
      <c r="I13" s="22"/>
      <c r="J13" s="22"/>
      <c r="K13" s="19">
        <v>31</v>
      </c>
      <c r="L13" s="21">
        <v>44327</v>
      </c>
      <c r="M13" s="19" t="s">
        <v>45</v>
      </c>
      <c r="N13" s="22">
        <v>400</v>
      </c>
      <c r="O13" s="22"/>
    </row>
    <row r="14" spans="1:15" s="4" customFormat="1" ht="25" x14ac:dyDescent="0.25">
      <c r="A14" s="44"/>
      <c r="B14" s="19"/>
      <c r="C14" s="19"/>
      <c r="D14" s="19"/>
      <c r="E14" s="19"/>
      <c r="F14" s="19"/>
      <c r="G14" s="19"/>
      <c r="H14" s="19"/>
      <c r="I14" s="19"/>
      <c r="J14" s="19"/>
      <c r="K14" s="19">
        <v>151</v>
      </c>
      <c r="L14" s="21">
        <v>44456</v>
      </c>
      <c r="M14" s="19" t="s">
        <v>18</v>
      </c>
      <c r="N14" s="19">
        <v>1613.92</v>
      </c>
      <c r="O14" s="19"/>
    </row>
    <row r="15" spans="1:15" s="4" customFormat="1" ht="37.5" x14ac:dyDescent="0.25">
      <c r="A15" s="44"/>
      <c r="B15" s="19"/>
      <c r="C15" s="19"/>
      <c r="D15" s="19"/>
      <c r="E15" s="19"/>
      <c r="F15" s="19"/>
      <c r="G15" s="19"/>
      <c r="H15" s="19"/>
      <c r="I15" s="19"/>
      <c r="J15" s="19"/>
      <c r="K15" s="19">
        <v>151</v>
      </c>
      <c r="L15" s="21">
        <v>44456</v>
      </c>
      <c r="M15" s="19" t="s">
        <v>19</v>
      </c>
      <c r="N15" s="19">
        <v>368.31</v>
      </c>
      <c r="O15" s="19"/>
    </row>
    <row r="16" spans="1:15" s="4" customFormat="1" ht="25" x14ac:dyDescent="0.25">
      <c r="A16" s="44"/>
      <c r="B16" s="19"/>
      <c r="C16" s="19"/>
      <c r="D16" s="19"/>
      <c r="E16" s="19"/>
      <c r="F16" s="19"/>
      <c r="G16" s="19"/>
      <c r="H16" s="19"/>
      <c r="I16" s="19"/>
      <c r="J16" s="19"/>
      <c r="K16" s="19">
        <v>164</v>
      </c>
      <c r="L16" s="21">
        <v>44487</v>
      </c>
      <c r="M16" s="19" t="s">
        <v>18</v>
      </c>
      <c r="N16" s="19">
        <v>1613.92</v>
      </c>
      <c r="O16" s="19"/>
    </row>
    <row r="17" spans="1:16" s="4" customFormat="1" ht="37.5" x14ac:dyDescent="0.25">
      <c r="A17" s="44"/>
      <c r="B17" s="19"/>
      <c r="C17" s="19"/>
      <c r="D17" s="19"/>
      <c r="E17" s="19"/>
      <c r="F17" s="19"/>
      <c r="G17" s="19"/>
      <c r="H17" s="19"/>
      <c r="I17" s="19"/>
      <c r="J17" s="19"/>
      <c r="K17" s="19">
        <v>164</v>
      </c>
      <c r="L17" s="21">
        <v>44487</v>
      </c>
      <c r="M17" s="19" t="s">
        <v>19</v>
      </c>
      <c r="N17" s="19">
        <v>368.31</v>
      </c>
      <c r="O17" s="19"/>
    </row>
    <row r="18" spans="1:16" s="4" customFormat="1" ht="13" x14ac:dyDescent="0.3">
      <c r="A18" s="44"/>
      <c r="B18" s="19"/>
      <c r="C18" s="19"/>
      <c r="D18" s="19"/>
      <c r="E18" s="19"/>
      <c r="F18" s="19"/>
      <c r="G18" s="19"/>
      <c r="H18" s="19"/>
      <c r="I18" s="19"/>
      <c r="J18" s="19"/>
      <c r="K18" s="20"/>
      <c r="L18" s="19"/>
      <c r="M18" s="38" t="s">
        <v>24</v>
      </c>
      <c r="N18" s="40">
        <f>SUM(N3:N17)</f>
        <v>13793.380000000001</v>
      </c>
      <c r="O18" s="32">
        <f>J7-N18</f>
        <v>5206.619999999999</v>
      </c>
    </row>
    <row r="19" spans="1:16" s="4" customFormat="1" x14ac:dyDescent="0.25">
      <c r="A19" s="7"/>
      <c r="B19" s="7"/>
      <c r="C19" s="7"/>
      <c r="D19" s="7"/>
      <c r="E19" s="7"/>
      <c r="F19" s="8"/>
      <c r="G19" s="7"/>
      <c r="H19" s="9"/>
      <c r="I19" s="10"/>
      <c r="J19" s="10"/>
      <c r="K19" s="8"/>
      <c r="L19" s="7"/>
      <c r="M19" s="9"/>
      <c r="N19" s="10"/>
      <c r="O19" s="10"/>
    </row>
    <row r="20" spans="1:16" s="4" customFormat="1" x14ac:dyDescent="0.25">
      <c r="A20" s="23"/>
      <c r="B20" s="23"/>
      <c r="C20" s="23"/>
      <c r="D20" s="23"/>
      <c r="E20" s="23"/>
      <c r="F20" s="24"/>
      <c r="G20" s="23">
        <v>3200</v>
      </c>
      <c r="H20" s="25">
        <v>44218</v>
      </c>
      <c r="I20" s="26">
        <v>10000</v>
      </c>
      <c r="J20" s="26"/>
      <c r="K20" s="24"/>
      <c r="L20" s="23"/>
      <c r="M20" s="25"/>
      <c r="N20" s="26"/>
      <c r="O20" s="26"/>
    </row>
    <row r="21" spans="1:16" s="4" customFormat="1" ht="62.5" x14ac:dyDescent="0.25">
      <c r="A21" s="44" t="s">
        <v>29</v>
      </c>
      <c r="B21" s="27" t="s">
        <v>4</v>
      </c>
      <c r="C21" s="27" t="s">
        <v>30</v>
      </c>
      <c r="D21" s="27" t="s">
        <v>20</v>
      </c>
      <c r="E21" s="27" t="s">
        <v>5</v>
      </c>
      <c r="F21" s="28">
        <v>20000</v>
      </c>
      <c r="G21" s="27">
        <v>23804</v>
      </c>
      <c r="H21" s="29">
        <v>44328</v>
      </c>
      <c r="I21" s="30">
        <v>10000</v>
      </c>
      <c r="J21" s="30">
        <f>SUM(I20:I21)</f>
        <v>20000</v>
      </c>
      <c r="K21" s="28"/>
      <c r="L21" s="27"/>
      <c r="M21" s="29"/>
      <c r="N21" s="30"/>
      <c r="O21" s="30"/>
    </row>
    <row r="22" spans="1:16" s="4" customFormat="1" ht="37.5" x14ac:dyDescent="0.25">
      <c r="A22" s="44"/>
      <c r="B22" s="27"/>
      <c r="C22" s="27"/>
      <c r="D22" s="27"/>
      <c r="E22" s="27"/>
      <c r="F22" s="28"/>
      <c r="G22" s="27"/>
      <c r="H22" s="29"/>
      <c r="I22" s="30"/>
      <c r="J22" s="30"/>
      <c r="K22" s="19">
        <v>494</v>
      </c>
      <c r="L22" s="21">
        <v>44546</v>
      </c>
      <c r="M22" s="19" t="s">
        <v>21</v>
      </c>
      <c r="N22" s="22">
        <v>18.3</v>
      </c>
      <c r="O22" s="30"/>
    </row>
    <row r="23" spans="1:16" s="4" customFormat="1" ht="37.5" x14ac:dyDescent="0.25">
      <c r="A23" s="44"/>
      <c r="B23" s="27"/>
      <c r="C23" s="27"/>
      <c r="D23" s="27"/>
      <c r="E23" s="27"/>
      <c r="F23" s="28"/>
      <c r="G23" s="27"/>
      <c r="H23" s="29"/>
      <c r="I23" s="30"/>
      <c r="J23" s="30"/>
      <c r="K23" s="19">
        <v>494</v>
      </c>
      <c r="L23" s="21">
        <v>44546</v>
      </c>
      <c r="M23" s="19" t="s">
        <v>21</v>
      </c>
      <c r="N23" s="22">
        <v>5886.56</v>
      </c>
      <c r="O23" s="30"/>
    </row>
    <row r="24" spans="1:16" s="4" customFormat="1" ht="37.5" x14ac:dyDescent="0.25">
      <c r="A24" s="44"/>
      <c r="B24" s="27"/>
      <c r="C24" s="27"/>
      <c r="D24" s="27"/>
      <c r="E24" s="27"/>
      <c r="F24" s="28"/>
      <c r="G24" s="27"/>
      <c r="H24" s="29"/>
      <c r="I24" s="30"/>
      <c r="J24" s="30"/>
      <c r="K24" s="19">
        <v>523</v>
      </c>
      <c r="L24" s="21">
        <v>44559</v>
      </c>
      <c r="M24" s="19" t="s">
        <v>21</v>
      </c>
      <c r="N24" s="22">
        <v>7000</v>
      </c>
      <c r="O24" s="30"/>
    </row>
    <row r="25" spans="1:16" s="4" customFormat="1" ht="37.5" x14ac:dyDescent="0.25">
      <c r="A25" s="44"/>
      <c r="B25" s="27"/>
      <c r="C25" s="27"/>
      <c r="D25" s="27"/>
      <c r="E25" s="27"/>
      <c r="F25" s="28"/>
      <c r="G25" s="27"/>
      <c r="H25" s="29"/>
      <c r="I25" s="30"/>
      <c r="J25" s="30"/>
      <c r="K25" s="19">
        <v>545</v>
      </c>
      <c r="L25" s="21">
        <v>44561</v>
      </c>
      <c r="M25" s="19" t="s">
        <v>21</v>
      </c>
      <c r="N25" s="22">
        <v>860.1</v>
      </c>
      <c r="O25" s="30"/>
    </row>
    <row r="26" spans="1:16" s="4" customFormat="1" ht="37.5" x14ac:dyDescent="0.25">
      <c r="A26" s="44"/>
      <c r="B26" s="27"/>
      <c r="C26" s="27"/>
      <c r="D26" s="27"/>
      <c r="E26" s="27"/>
      <c r="F26" s="28"/>
      <c r="G26" s="27"/>
      <c r="H26" s="29"/>
      <c r="I26" s="30"/>
      <c r="J26" s="30"/>
      <c r="K26" s="19">
        <v>545</v>
      </c>
      <c r="L26" s="21">
        <v>44561</v>
      </c>
      <c r="M26" s="19" t="s">
        <v>21</v>
      </c>
      <c r="N26" s="22">
        <v>1892.22</v>
      </c>
      <c r="O26" s="30"/>
    </row>
    <row r="27" spans="1:16" s="4" customFormat="1" ht="37.5" x14ac:dyDescent="0.25">
      <c r="A27" s="44"/>
      <c r="B27" s="27"/>
      <c r="C27" s="27"/>
      <c r="D27" s="27"/>
      <c r="E27" s="27"/>
      <c r="F27" s="28"/>
      <c r="G27" s="27"/>
      <c r="H27" s="29"/>
      <c r="I27" s="30"/>
      <c r="J27" s="30"/>
      <c r="K27" s="19">
        <v>545</v>
      </c>
      <c r="L27" s="21">
        <v>44561</v>
      </c>
      <c r="M27" s="19" t="s">
        <v>21</v>
      </c>
      <c r="N27" s="22">
        <v>1892.22</v>
      </c>
      <c r="O27" s="30"/>
    </row>
    <row r="28" spans="1:16" s="4" customFormat="1" ht="37.5" x14ac:dyDescent="0.25">
      <c r="A28" s="44"/>
      <c r="B28" s="27"/>
      <c r="C28" s="27"/>
      <c r="D28" s="27"/>
      <c r="E28" s="27"/>
      <c r="F28" s="28"/>
      <c r="G28" s="27"/>
      <c r="H28" s="29"/>
      <c r="I28" s="30"/>
      <c r="J28" s="30"/>
      <c r="K28" s="19">
        <v>545</v>
      </c>
      <c r="L28" s="21">
        <v>44561</v>
      </c>
      <c r="M28" s="19" t="s">
        <v>21</v>
      </c>
      <c r="N28" s="22">
        <v>240.1</v>
      </c>
      <c r="O28" s="30"/>
    </row>
    <row r="29" spans="1:16" s="4" customFormat="1" ht="62.5" x14ac:dyDescent="0.25">
      <c r="A29" s="44"/>
      <c r="B29" s="27"/>
      <c r="C29" s="27"/>
      <c r="D29" s="27"/>
      <c r="E29" s="27"/>
      <c r="F29" s="28"/>
      <c r="G29" s="27"/>
      <c r="H29" s="29"/>
      <c r="I29" s="30"/>
      <c r="J29" s="30"/>
      <c r="K29" s="19">
        <v>17</v>
      </c>
      <c r="L29" s="21">
        <v>44652</v>
      </c>
      <c r="M29" s="19" t="s">
        <v>22</v>
      </c>
      <c r="N29" s="22">
        <v>154.9</v>
      </c>
      <c r="O29" s="30"/>
    </row>
    <row r="30" spans="1:16" s="4" customFormat="1" ht="13" x14ac:dyDescent="0.3">
      <c r="A30" s="44"/>
      <c r="B30" s="27"/>
      <c r="C30" s="27"/>
      <c r="D30" s="27"/>
      <c r="E30" s="27"/>
      <c r="F30" s="28"/>
      <c r="G30" s="27"/>
      <c r="H30" s="29"/>
      <c r="I30" s="30"/>
      <c r="J30" s="30"/>
      <c r="K30" s="28"/>
      <c r="L30" s="27"/>
      <c r="M30" s="39" t="s">
        <v>24</v>
      </c>
      <c r="N30" s="33">
        <f>SUM(N22:N29)</f>
        <v>17944.400000000001</v>
      </c>
      <c r="O30" s="33">
        <f>+J21-N30</f>
        <v>2055.5999999999985</v>
      </c>
    </row>
    <row r="31" spans="1:16" s="56" customFormat="1" ht="99.65" customHeight="1" x14ac:dyDescent="0.25">
      <c r="A31" s="50"/>
      <c r="B31" s="51"/>
      <c r="C31" s="51"/>
      <c r="D31" s="51"/>
      <c r="E31" s="51"/>
      <c r="F31" s="52"/>
      <c r="G31" s="51"/>
      <c r="H31" s="53"/>
      <c r="I31" s="54"/>
      <c r="J31" s="54"/>
      <c r="K31" s="37">
        <v>4</v>
      </c>
      <c r="L31" s="55">
        <v>44242</v>
      </c>
      <c r="M31" s="37" t="s">
        <v>36</v>
      </c>
      <c r="N31" s="37">
        <v>1000</v>
      </c>
      <c r="O31" s="51"/>
      <c r="P31" s="3"/>
    </row>
    <row r="32" spans="1:16" s="56" customFormat="1" ht="100.75" customHeight="1" x14ac:dyDescent="0.25">
      <c r="A32" s="50"/>
      <c r="B32" s="51"/>
      <c r="C32" s="51"/>
      <c r="D32" s="51"/>
      <c r="E32" s="51"/>
      <c r="F32" s="52"/>
      <c r="G32" s="51"/>
      <c r="H32" s="53"/>
      <c r="I32" s="54"/>
      <c r="J32" s="54"/>
      <c r="K32" s="37">
        <v>32</v>
      </c>
      <c r="L32" s="55">
        <v>44328</v>
      </c>
      <c r="M32" s="37" t="s">
        <v>37</v>
      </c>
      <c r="N32" s="37">
        <v>1000</v>
      </c>
      <c r="O32" s="51"/>
      <c r="P32" s="3"/>
    </row>
    <row r="33" spans="1:16" s="56" customFormat="1" ht="13" x14ac:dyDescent="0.3">
      <c r="A33" s="50"/>
      <c r="B33" s="51"/>
      <c r="C33" s="51"/>
      <c r="D33" s="51"/>
      <c r="E33" s="51"/>
      <c r="F33" s="52"/>
      <c r="G33" s="51"/>
      <c r="H33" s="53"/>
      <c r="I33" s="54"/>
      <c r="J33" s="54"/>
      <c r="K33" s="37"/>
      <c r="L33" s="37"/>
      <c r="M33" s="39" t="s">
        <v>24</v>
      </c>
      <c r="N33" s="32">
        <f>SUM(N30:N32)</f>
        <v>19944.400000000001</v>
      </c>
      <c r="O33" s="36">
        <f>J21-N33</f>
        <v>55.599999999998545</v>
      </c>
    </row>
    <row r="34" spans="1:16" s="4" customFormat="1" ht="25.5" x14ac:dyDescent="0.3">
      <c r="A34" s="44"/>
      <c r="B34" s="23"/>
      <c r="C34" s="23"/>
      <c r="D34" s="23"/>
      <c r="E34" s="23"/>
      <c r="F34" s="23"/>
      <c r="G34" s="23"/>
      <c r="H34" s="23"/>
      <c r="I34" s="23"/>
      <c r="J34" s="23"/>
      <c r="K34" s="65">
        <v>145</v>
      </c>
      <c r="L34" s="25">
        <v>45230</v>
      </c>
      <c r="M34" s="37" t="s">
        <v>40</v>
      </c>
      <c r="N34" s="62">
        <v>55.6</v>
      </c>
      <c r="O34" s="63"/>
      <c r="P34" s="64"/>
    </row>
    <row r="35" spans="1:16" s="4" customFormat="1" ht="13" x14ac:dyDescent="0.3">
      <c r="A35" s="27"/>
      <c r="B35" s="19"/>
      <c r="C35" s="19"/>
      <c r="D35" s="19"/>
      <c r="E35" s="19"/>
      <c r="F35" s="19"/>
      <c r="G35" s="19"/>
      <c r="H35" s="19"/>
      <c r="I35" s="19"/>
      <c r="J35" s="19"/>
      <c r="K35" s="20"/>
      <c r="L35" s="19"/>
      <c r="M35" s="38" t="s">
        <v>24</v>
      </c>
      <c r="N35" s="32">
        <f>SUM(N34)</f>
        <v>55.6</v>
      </c>
      <c r="O35" s="32">
        <v>0</v>
      </c>
    </row>
    <row r="36" spans="1:16" s="4" customFormat="1" x14ac:dyDescent="0.25">
      <c r="A36" s="11"/>
      <c r="B36" s="11"/>
      <c r="C36" s="11"/>
      <c r="D36" s="11"/>
      <c r="E36" s="11"/>
      <c r="F36" s="12"/>
      <c r="G36" s="11"/>
      <c r="H36" s="13"/>
      <c r="I36" s="14"/>
      <c r="J36" s="14"/>
      <c r="K36" s="12"/>
      <c r="L36" s="11"/>
      <c r="M36" s="13"/>
      <c r="N36" s="14"/>
      <c r="O36" s="14"/>
    </row>
    <row r="37" spans="1:16" s="4" customFormat="1" ht="62.5" x14ac:dyDescent="0.25">
      <c r="A37" s="23" t="s">
        <v>31</v>
      </c>
      <c r="B37" s="19" t="s">
        <v>4</v>
      </c>
      <c r="C37" s="37" t="s">
        <v>32</v>
      </c>
      <c r="D37" s="19" t="s">
        <v>6</v>
      </c>
      <c r="E37" s="19" t="s">
        <v>5</v>
      </c>
      <c r="F37" s="31">
        <v>118181.81</v>
      </c>
      <c r="G37" s="19">
        <v>57929</v>
      </c>
      <c r="H37" s="21">
        <v>44196</v>
      </c>
      <c r="I37" s="22">
        <v>118181.81</v>
      </c>
      <c r="J37" s="22">
        <v>118181.81</v>
      </c>
      <c r="K37" s="31"/>
      <c r="L37" s="19"/>
      <c r="M37" s="21"/>
      <c r="N37" s="22"/>
      <c r="O37" s="22"/>
    </row>
    <row r="38" spans="1:16" s="4" customFormat="1" ht="25" x14ac:dyDescent="0.25">
      <c r="A38" s="44"/>
      <c r="B38" s="19"/>
      <c r="C38" s="19"/>
      <c r="D38" s="19"/>
      <c r="E38" s="19"/>
      <c r="F38" s="31"/>
      <c r="G38" s="19"/>
      <c r="H38" s="21"/>
      <c r="I38" s="22"/>
      <c r="J38" s="22"/>
      <c r="K38" s="19">
        <v>18</v>
      </c>
      <c r="L38" s="21">
        <v>44614</v>
      </c>
      <c r="M38" s="19" t="s">
        <v>23</v>
      </c>
      <c r="N38" s="22">
        <f>J37</f>
        <v>118181.81</v>
      </c>
      <c r="O38" s="22"/>
    </row>
    <row r="39" spans="1:16" s="4" customFormat="1" ht="13" x14ac:dyDescent="0.3">
      <c r="A39" s="44"/>
      <c r="B39" s="19"/>
      <c r="C39" s="19"/>
      <c r="D39" s="19"/>
      <c r="E39" s="19"/>
      <c r="F39" s="31"/>
      <c r="G39" s="19"/>
      <c r="H39" s="21"/>
      <c r="I39" s="22"/>
      <c r="J39" s="22"/>
      <c r="K39" s="31"/>
      <c r="L39" s="19"/>
      <c r="M39" s="39" t="s">
        <v>24</v>
      </c>
      <c r="N39" s="32">
        <f>N38</f>
        <v>118181.81</v>
      </c>
      <c r="O39" s="32">
        <v>0</v>
      </c>
    </row>
    <row r="40" spans="1:16" s="4" customFormat="1" x14ac:dyDescent="0.25">
      <c r="A40" s="15"/>
      <c r="B40" s="15"/>
      <c r="C40" s="15"/>
      <c r="D40" s="15"/>
      <c r="E40" s="15"/>
      <c r="F40" s="16"/>
      <c r="G40" s="15"/>
      <c r="H40" s="17"/>
      <c r="I40" s="18"/>
      <c r="J40" s="18"/>
      <c r="K40" s="16"/>
      <c r="L40" s="15"/>
      <c r="M40" s="17"/>
      <c r="N40" s="18"/>
      <c r="O40" s="18"/>
    </row>
    <row r="41" spans="1:16" s="4" customFormat="1" ht="162.5" x14ac:dyDescent="0.25">
      <c r="A41" s="23" t="s">
        <v>33</v>
      </c>
      <c r="B41" s="19" t="s">
        <v>4</v>
      </c>
      <c r="C41" s="37" t="s">
        <v>34</v>
      </c>
      <c r="D41" s="37" t="s">
        <v>7</v>
      </c>
      <c r="E41" s="19" t="s">
        <v>5</v>
      </c>
      <c r="F41" s="20">
        <v>118181.81</v>
      </c>
      <c r="G41" s="19">
        <v>57929</v>
      </c>
      <c r="H41" s="21">
        <v>44196</v>
      </c>
      <c r="I41" s="22">
        <v>118181.81</v>
      </c>
      <c r="J41" s="22">
        <v>118181.81</v>
      </c>
      <c r="K41" s="20"/>
      <c r="L41" s="19"/>
      <c r="M41" s="21"/>
      <c r="N41" s="22"/>
      <c r="O41" s="22"/>
    </row>
    <row r="42" spans="1:16" ht="25" x14ac:dyDescent="0.25">
      <c r="A42" s="44"/>
      <c r="B42" s="19"/>
      <c r="C42" s="19"/>
      <c r="D42" s="19"/>
      <c r="E42" s="19"/>
      <c r="F42" s="31"/>
      <c r="G42" s="19"/>
      <c r="H42" s="21"/>
      <c r="I42" s="22"/>
      <c r="J42" s="22"/>
      <c r="K42" s="19">
        <v>18</v>
      </c>
      <c r="L42" s="21">
        <v>44614</v>
      </c>
      <c r="M42" s="19" t="s">
        <v>23</v>
      </c>
      <c r="N42" s="22">
        <v>34818.19</v>
      </c>
      <c r="O42" s="35"/>
    </row>
    <row r="43" spans="1:16" ht="13" x14ac:dyDescent="0.3">
      <c r="A43" s="45"/>
      <c r="B43" s="35"/>
      <c r="C43" s="35"/>
      <c r="D43" s="35"/>
      <c r="E43" s="35"/>
      <c r="F43" s="31"/>
      <c r="G43" s="35"/>
      <c r="H43" s="41"/>
      <c r="I43" s="42"/>
      <c r="J43" s="42"/>
      <c r="K43" s="19"/>
      <c r="L43" s="19"/>
      <c r="M43" s="39" t="s">
        <v>24</v>
      </c>
      <c r="N43" s="22">
        <v>34818.19</v>
      </c>
      <c r="O43" s="36">
        <f>+J41-N42</f>
        <v>83363.62</v>
      </c>
      <c r="P43" s="43"/>
    </row>
    <row r="44" spans="1:16" ht="25" x14ac:dyDescent="0.25">
      <c r="A44" s="45"/>
      <c r="B44" s="35"/>
      <c r="C44" s="51"/>
      <c r="D44" s="51"/>
      <c r="E44" s="51"/>
      <c r="F44" s="52"/>
      <c r="G44" s="51"/>
      <c r="H44" s="53"/>
      <c r="I44" s="54"/>
      <c r="J44" s="54"/>
      <c r="K44" s="37">
        <v>79</v>
      </c>
      <c r="L44" s="55">
        <v>44699</v>
      </c>
      <c r="M44" s="37" t="s">
        <v>18</v>
      </c>
      <c r="N44" s="37">
        <v>1613.92</v>
      </c>
      <c r="O44" s="51"/>
      <c r="P44" s="43"/>
    </row>
    <row r="45" spans="1:16" ht="37.5" x14ac:dyDescent="0.25">
      <c r="A45" s="45"/>
      <c r="B45" s="35"/>
      <c r="C45" s="51"/>
      <c r="D45" s="51"/>
      <c r="E45" s="51"/>
      <c r="F45" s="52"/>
      <c r="G45" s="51"/>
      <c r="H45" s="53"/>
      <c r="I45" s="54"/>
      <c r="J45" s="54"/>
      <c r="K45" s="37">
        <v>79</v>
      </c>
      <c r="L45" s="55">
        <v>44699</v>
      </c>
      <c r="M45" s="37" t="s">
        <v>19</v>
      </c>
      <c r="N45" s="37">
        <v>376.92</v>
      </c>
      <c r="O45" s="51"/>
    </row>
    <row r="46" spans="1:16" ht="25" x14ac:dyDescent="0.25">
      <c r="A46" s="45"/>
      <c r="B46" s="35"/>
      <c r="C46" s="51"/>
      <c r="D46" s="51"/>
      <c r="E46" s="51"/>
      <c r="F46" s="52"/>
      <c r="G46" s="51"/>
      <c r="H46" s="53"/>
      <c r="I46" s="54"/>
      <c r="J46" s="54"/>
      <c r="K46" s="37">
        <v>96</v>
      </c>
      <c r="L46" s="55">
        <v>44732</v>
      </c>
      <c r="M46" s="37" t="s">
        <v>18</v>
      </c>
      <c r="N46" s="37">
        <v>1613.92</v>
      </c>
      <c r="O46" s="51"/>
    </row>
    <row r="47" spans="1:16" ht="37.5" x14ac:dyDescent="0.25">
      <c r="A47" s="45"/>
      <c r="B47" s="35"/>
      <c r="C47" s="51"/>
      <c r="D47" s="51"/>
      <c r="E47" s="51"/>
      <c r="F47" s="52"/>
      <c r="G47" s="51"/>
      <c r="H47" s="53"/>
      <c r="I47" s="54"/>
      <c r="J47" s="54"/>
      <c r="K47" s="37">
        <v>96</v>
      </c>
      <c r="L47" s="55">
        <v>44732</v>
      </c>
      <c r="M47" s="37" t="s">
        <v>19</v>
      </c>
      <c r="N47" s="37">
        <v>376.92</v>
      </c>
      <c r="O47" s="51"/>
    </row>
    <row r="48" spans="1:16" ht="25" x14ac:dyDescent="0.25">
      <c r="A48" s="45"/>
      <c r="B48" s="35"/>
      <c r="C48" s="51"/>
      <c r="D48" s="51"/>
      <c r="E48" s="51"/>
      <c r="F48" s="52"/>
      <c r="G48" s="51"/>
      <c r="H48" s="53"/>
      <c r="I48" s="54"/>
      <c r="J48" s="54"/>
      <c r="K48" s="37">
        <v>113</v>
      </c>
      <c r="L48" s="55">
        <v>44760</v>
      </c>
      <c r="M48" s="37" t="s">
        <v>18</v>
      </c>
      <c r="N48" s="37">
        <v>1613.92</v>
      </c>
      <c r="O48" s="51"/>
    </row>
    <row r="49" spans="1:16" ht="37.5" x14ac:dyDescent="0.25">
      <c r="A49" s="45"/>
      <c r="B49" s="35"/>
      <c r="C49" s="51"/>
      <c r="D49" s="51"/>
      <c r="E49" s="51"/>
      <c r="F49" s="52"/>
      <c r="G49" s="51"/>
      <c r="H49" s="53"/>
      <c r="I49" s="54"/>
      <c r="J49" s="54"/>
      <c r="K49" s="37">
        <v>113</v>
      </c>
      <c r="L49" s="55">
        <v>44760</v>
      </c>
      <c r="M49" s="37" t="s">
        <v>19</v>
      </c>
      <c r="N49" s="37">
        <v>376.92</v>
      </c>
      <c r="O49" s="51"/>
    </row>
    <row r="50" spans="1:16" ht="25" x14ac:dyDescent="0.25">
      <c r="A50" s="45"/>
      <c r="B50" s="35"/>
      <c r="C50" s="51"/>
      <c r="D50" s="51"/>
      <c r="E50" s="51"/>
      <c r="F50" s="52"/>
      <c r="G50" s="51"/>
      <c r="H50" s="53"/>
      <c r="I50" s="54"/>
      <c r="J50" s="54"/>
      <c r="K50" s="37">
        <v>139</v>
      </c>
      <c r="L50" s="55">
        <v>44782</v>
      </c>
      <c r="M50" s="37" t="s">
        <v>18</v>
      </c>
      <c r="N50" s="37">
        <v>645.57000000000005</v>
      </c>
      <c r="O50" s="51"/>
    </row>
    <row r="51" spans="1:16" ht="37.5" x14ac:dyDescent="0.25">
      <c r="A51" s="45"/>
      <c r="B51" s="35"/>
      <c r="C51" s="51"/>
      <c r="D51" s="51"/>
      <c r="E51" s="51"/>
      <c r="F51" s="52"/>
      <c r="G51" s="51"/>
      <c r="H51" s="53"/>
      <c r="I51" s="54"/>
      <c r="J51" s="54"/>
      <c r="K51" s="37">
        <v>139</v>
      </c>
      <c r="L51" s="55">
        <v>44782</v>
      </c>
      <c r="M51" s="37" t="s">
        <v>19</v>
      </c>
      <c r="N51" s="37">
        <v>150.86000000000001</v>
      </c>
      <c r="O51" s="51"/>
    </row>
    <row r="52" spans="1:16" ht="13" x14ac:dyDescent="0.3">
      <c r="A52" s="45"/>
      <c r="B52" s="35"/>
      <c r="C52" s="51"/>
      <c r="D52" s="51"/>
      <c r="E52" s="51"/>
      <c r="F52" s="52"/>
      <c r="G52" s="51"/>
      <c r="H52" s="53"/>
      <c r="I52" s="54"/>
      <c r="J52" s="54"/>
      <c r="K52" s="37"/>
      <c r="L52" s="37"/>
      <c r="M52" s="49" t="s">
        <v>24</v>
      </c>
      <c r="N52" s="32">
        <f>SUM(N43:N51)</f>
        <v>41587.139999999992</v>
      </c>
      <c r="O52" s="36">
        <f>J41-N52</f>
        <v>76594.670000000013</v>
      </c>
    </row>
    <row r="53" spans="1:16" ht="75.5" x14ac:dyDescent="0.3">
      <c r="A53" s="45"/>
      <c r="B53" s="35"/>
      <c r="C53" s="51"/>
      <c r="D53" s="51"/>
      <c r="E53" s="51"/>
      <c r="F53" s="52"/>
      <c r="G53" s="51"/>
      <c r="H53" s="53"/>
      <c r="I53" s="54"/>
      <c r="J53" s="54"/>
      <c r="K53" s="37">
        <v>23</v>
      </c>
      <c r="L53" s="55">
        <v>45007</v>
      </c>
      <c r="M53" s="37" t="s">
        <v>47</v>
      </c>
      <c r="N53" s="37">
        <v>2000</v>
      </c>
      <c r="O53" s="36"/>
      <c r="P53" s="43"/>
    </row>
    <row r="54" spans="1:16" ht="13" x14ac:dyDescent="0.3">
      <c r="A54" s="45"/>
      <c r="B54" s="35"/>
      <c r="C54" s="51"/>
      <c r="D54" s="51"/>
      <c r="E54" s="51"/>
      <c r="F54" s="52"/>
      <c r="G54" s="51"/>
      <c r="H54" s="53"/>
      <c r="I54" s="54"/>
      <c r="J54" s="54"/>
      <c r="K54" s="37"/>
      <c r="L54" s="37"/>
      <c r="M54" s="49" t="s">
        <v>24</v>
      </c>
      <c r="N54" s="32">
        <f>SUM(N53)</f>
        <v>2000</v>
      </c>
      <c r="O54" s="36">
        <f>O52-N54</f>
        <v>74594.670000000013</v>
      </c>
    </row>
    <row r="55" spans="1:16" s="4" customFormat="1" x14ac:dyDescent="0.25">
      <c r="A55" s="15"/>
      <c r="B55" s="15"/>
      <c r="C55" s="15"/>
      <c r="D55" s="15"/>
      <c r="E55" s="15"/>
      <c r="F55" s="16"/>
      <c r="G55" s="15"/>
      <c r="H55" s="17"/>
      <c r="I55" s="18"/>
      <c r="J55" s="18"/>
      <c r="K55" s="16"/>
      <c r="L55" s="15"/>
      <c r="M55" s="17"/>
      <c r="N55" s="18"/>
      <c r="O55" s="18"/>
    </row>
    <row r="56" spans="1:16" ht="75" x14ac:dyDescent="0.25">
      <c r="A56" s="23" t="s">
        <v>33</v>
      </c>
      <c r="B56" s="19" t="s">
        <v>4</v>
      </c>
      <c r="C56" s="37" t="s">
        <v>35</v>
      </c>
      <c r="D56" s="19" t="s">
        <v>39</v>
      </c>
      <c r="E56" s="19" t="s">
        <v>5</v>
      </c>
      <c r="F56" s="31"/>
      <c r="G56" s="19">
        <v>72467</v>
      </c>
      <c r="H56" s="21">
        <v>44926</v>
      </c>
      <c r="I56" s="22">
        <v>4452.6400000000003</v>
      </c>
      <c r="J56" s="22"/>
      <c r="K56" s="19"/>
      <c r="L56" s="21"/>
      <c r="M56" s="27"/>
      <c r="N56" s="22"/>
      <c r="O56" s="35"/>
      <c r="P56" s="43"/>
    </row>
    <row r="57" spans="1:16" x14ac:dyDescent="0.25">
      <c r="A57" s="44"/>
      <c r="B57" s="19"/>
      <c r="C57" s="19"/>
      <c r="D57" s="19"/>
      <c r="E57" s="19"/>
      <c r="F57" s="31"/>
      <c r="G57" s="19">
        <v>72648</v>
      </c>
      <c r="H57" s="21">
        <v>44926</v>
      </c>
      <c r="I57" s="22">
        <v>7435.35</v>
      </c>
      <c r="J57" s="22"/>
      <c r="K57" s="19"/>
      <c r="L57" s="21"/>
      <c r="M57" s="27"/>
      <c r="N57" s="22"/>
      <c r="O57" s="35"/>
    </row>
    <row r="58" spans="1:16" x14ac:dyDescent="0.25">
      <c r="A58" s="44"/>
      <c r="B58" s="19"/>
      <c r="C58" s="19"/>
      <c r="D58" s="19"/>
      <c r="E58" s="19"/>
      <c r="F58" s="31"/>
      <c r="G58" s="19"/>
      <c r="H58" s="21"/>
      <c r="I58" s="22"/>
      <c r="J58" s="22">
        <v>11887.89</v>
      </c>
      <c r="K58" s="19"/>
      <c r="L58" s="21"/>
      <c r="M58" s="27"/>
      <c r="N58" s="22"/>
      <c r="O58" s="35"/>
    </row>
    <row r="59" spans="1:16" ht="88" x14ac:dyDescent="0.3">
      <c r="A59" s="44"/>
      <c r="B59" s="19"/>
      <c r="C59" s="19"/>
      <c r="D59" s="19"/>
      <c r="E59" s="19"/>
      <c r="F59" s="34"/>
      <c r="G59" s="19"/>
      <c r="H59" s="19"/>
      <c r="I59" s="22"/>
      <c r="J59" s="32"/>
      <c r="K59" s="37">
        <v>80</v>
      </c>
      <c r="L59" s="55">
        <v>44926</v>
      </c>
      <c r="M59" s="60" t="s">
        <v>38</v>
      </c>
      <c r="N59" s="40">
        <v>445.26</v>
      </c>
      <c r="O59" s="51"/>
    </row>
    <row r="60" spans="1:16" ht="13" x14ac:dyDescent="0.3">
      <c r="A60" s="45"/>
      <c r="B60" s="35"/>
      <c r="C60" s="35"/>
      <c r="D60" s="35"/>
      <c r="E60" s="35"/>
      <c r="F60" s="31"/>
      <c r="G60" s="35"/>
      <c r="H60" s="41"/>
      <c r="I60" s="42"/>
      <c r="J60" s="42"/>
      <c r="K60" s="19"/>
      <c r="L60" s="19"/>
      <c r="M60" s="49" t="s">
        <v>24</v>
      </c>
      <c r="N60" s="32">
        <f>SUM(N59)</f>
        <v>445.26</v>
      </c>
      <c r="O60" s="32">
        <f>J58-N60</f>
        <v>11442.63</v>
      </c>
    </row>
    <row r="61" spans="1:16" s="4" customFormat="1" ht="14" x14ac:dyDescent="0.3">
      <c r="A61" s="44"/>
      <c r="B61" s="23"/>
      <c r="C61" s="23"/>
      <c r="D61" s="23"/>
      <c r="E61" s="23"/>
      <c r="F61" s="23"/>
      <c r="G61" s="19">
        <v>59959</v>
      </c>
      <c r="H61" s="25">
        <v>45222</v>
      </c>
      <c r="I61" s="23">
        <v>5000</v>
      </c>
      <c r="J61" s="23"/>
      <c r="K61" s="24"/>
      <c r="L61" s="23"/>
      <c r="M61" s="61"/>
      <c r="N61" s="62"/>
      <c r="O61" s="63"/>
      <c r="P61" s="64"/>
    </row>
    <row r="62" spans="1:16" s="4" customFormat="1" ht="13" x14ac:dyDescent="0.3">
      <c r="A62" s="44"/>
      <c r="B62" s="23"/>
      <c r="C62" s="23"/>
      <c r="D62" s="23"/>
      <c r="E62" s="23"/>
      <c r="F62" s="23"/>
      <c r="G62" s="23"/>
      <c r="H62" s="23"/>
      <c r="I62" s="23"/>
      <c r="J62" s="26">
        <f>SUM(I56:I61)</f>
        <v>16887.990000000002</v>
      </c>
      <c r="K62" s="37"/>
      <c r="L62" s="55"/>
      <c r="M62" s="38"/>
      <c r="N62" s="62"/>
      <c r="O62" s="63"/>
    </row>
    <row r="63" spans="1:16" s="4" customFormat="1" ht="108" customHeight="1" x14ac:dyDescent="0.3">
      <c r="A63" s="44"/>
      <c r="B63" s="23"/>
      <c r="C63" s="23"/>
      <c r="D63" s="23"/>
      <c r="E63" s="23"/>
      <c r="F63" s="23"/>
      <c r="G63" s="23"/>
      <c r="H63" s="23"/>
      <c r="I63" s="23"/>
      <c r="J63" s="23"/>
      <c r="K63" s="37">
        <v>12</v>
      </c>
      <c r="L63" s="55">
        <v>44966</v>
      </c>
      <c r="M63" s="60" t="s">
        <v>41</v>
      </c>
      <c r="N63" s="62">
        <v>743.53</v>
      </c>
      <c r="O63" s="63"/>
    </row>
    <row r="64" spans="1:16" s="4" customFormat="1" ht="102" customHeight="1" x14ac:dyDescent="0.3">
      <c r="A64" s="44"/>
      <c r="B64" s="23"/>
      <c r="C64" s="23"/>
      <c r="D64" s="23"/>
      <c r="E64" s="23"/>
      <c r="F64" s="23"/>
      <c r="G64" s="23"/>
      <c r="H64" s="23"/>
      <c r="I64" s="23"/>
      <c r="J64" s="23"/>
      <c r="K64" s="37">
        <v>2</v>
      </c>
      <c r="L64" s="55">
        <v>44992</v>
      </c>
      <c r="M64" s="60" t="s">
        <v>42</v>
      </c>
      <c r="N64" s="62">
        <v>518.01</v>
      </c>
      <c r="O64" s="63"/>
    </row>
    <row r="65" spans="1:15" s="4" customFormat="1" ht="88" x14ac:dyDescent="0.3">
      <c r="A65" s="44"/>
      <c r="B65" s="23"/>
      <c r="C65" s="23"/>
      <c r="D65" s="23"/>
      <c r="E65" s="23"/>
      <c r="F65" s="23"/>
      <c r="G65" s="23"/>
      <c r="H65" s="23"/>
      <c r="I65" s="23"/>
      <c r="J65" s="23"/>
      <c r="K65" s="37">
        <v>59</v>
      </c>
      <c r="L65" s="55">
        <v>45224</v>
      </c>
      <c r="M65" s="60" t="s">
        <v>43</v>
      </c>
      <c r="N65" s="62">
        <v>500</v>
      </c>
      <c r="O65" s="63"/>
    </row>
    <row r="66" spans="1:15" s="4" customFormat="1" ht="13" x14ac:dyDescent="0.3">
      <c r="A66" s="44"/>
      <c r="B66" s="19"/>
      <c r="C66" s="19"/>
      <c r="D66" s="19"/>
      <c r="E66" s="19"/>
      <c r="F66" s="19"/>
      <c r="G66" s="19"/>
      <c r="H66" s="19"/>
      <c r="I66" s="19"/>
      <c r="J66" s="19"/>
      <c r="K66" s="20"/>
      <c r="L66" s="19"/>
      <c r="M66" s="38" t="s">
        <v>24</v>
      </c>
      <c r="N66" s="32">
        <f>SUM(N63:N65)</f>
        <v>1761.54</v>
      </c>
      <c r="O66" s="32">
        <f>J62-N60-N66</f>
        <v>14681.190000000002</v>
      </c>
    </row>
  </sheetData>
  <mergeCells count="3">
    <mergeCell ref="A1:F1"/>
    <mergeCell ref="G1:J1"/>
    <mergeCell ref="K1:N1"/>
  </mergeCells>
  <pageMargins left="0.25" right="0.25" top="0.75" bottom="0.75" header="0.3" footer="0.3"/>
  <pageSetup paperSize="9"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B6C1F9-C162-41C4-8567-1DEB08A686FF}">
  <ds:schemaRefs>
    <ds:schemaRef ds:uri="49f2c8c3-8183-485e-832b-d0a0fc7341fb"/>
    <ds:schemaRef ds:uri="http://schemas.microsoft.com/office/2006/metadata/properties"/>
    <ds:schemaRef ds:uri="http://purl.org/dc/elements/1.1/"/>
    <ds:schemaRef ds:uri="15f3c3e9-d720-405b-9909-5c2894843c5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CF618C4-5DD2-4EEC-BACA-9DE60B53C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3b55eef-7018-4674-a3d7-cc0db06d545c}" enabled="0" method="" siteId="{13b55eef-7018-4674-a3d7-cc0db06d545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Chiara Pozzi</cp:lastModifiedBy>
  <cp:lastPrinted>2023-01-19T08:28:16Z</cp:lastPrinted>
  <dcterms:created xsi:type="dcterms:W3CDTF">2021-07-12T13:47:31Z</dcterms:created>
  <dcterms:modified xsi:type="dcterms:W3CDTF">2025-03-24T10:30:55Z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